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luisachiappe/Desktop/"/>
    </mc:Choice>
  </mc:AlternateContent>
  <xr:revisionPtr revIDLastSave="0" documentId="8_{2B50A1B1-A1C5-2946-9665-55484231BEA6}" xr6:coauthVersionLast="47" xr6:coauthVersionMax="47" xr10:uidLastSave="{00000000-0000-0000-0000-000000000000}"/>
  <bookViews>
    <workbookView xWindow="2620" yWindow="500" windowWidth="44900" windowHeight="16580" xr2:uid="{00000000-000D-0000-FFFF-FFFF00000000}"/>
  </bookViews>
  <sheets>
    <sheet name="CONTROL DE GASTOS Y AHORRO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V27" i="1"/>
  <c r="U27" i="1"/>
  <c r="P27" i="1"/>
  <c r="U26" i="1"/>
  <c r="P26" i="1"/>
  <c r="V26" i="1" s="1"/>
  <c r="U25" i="1"/>
  <c r="P25" i="1"/>
  <c r="P24" i="1"/>
  <c r="P23" i="1"/>
  <c r="P22" i="1"/>
  <c r="C21" i="1"/>
  <c r="P21" i="1" s="1"/>
  <c r="C20" i="1"/>
  <c r="P20" i="1" s="1"/>
  <c r="P19" i="1"/>
  <c r="P18" i="1"/>
  <c r="P17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V9" i="1" s="1"/>
  <c r="P14" i="1"/>
  <c r="N12" i="1"/>
  <c r="N16" i="1" s="1"/>
  <c r="M12" i="1"/>
  <c r="M16" i="1" s="1"/>
  <c r="L12" i="1"/>
  <c r="L16" i="1" s="1"/>
  <c r="K12" i="1"/>
  <c r="K16" i="1" s="1"/>
  <c r="J12" i="1"/>
  <c r="J16" i="1" s="1"/>
  <c r="I12" i="1"/>
  <c r="I16" i="1" s="1"/>
  <c r="H12" i="1"/>
  <c r="H16" i="1" s="1"/>
  <c r="G12" i="1"/>
  <c r="G16" i="1" s="1"/>
  <c r="F12" i="1"/>
  <c r="F16" i="1" s="1"/>
  <c r="E12" i="1"/>
  <c r="E16" i="1" s="1"/>
  <c r="D12" i="1"/>
  <c r="D16" i="1" s="1"/>
  <c r="C12" i="1"/>
  <c r="P12" i="1" s="1"/>
  <c r="V8" i="1" s="1"/>
  <c r="V11" i="1" s="1"/>
  <c r="P11" i="1"/>
  <c r="V10" i="1"/>
  <c r="U10" i="1"/>
  <c r="P10" i="1"/>
  <c r="U9" i="1"/>
  <c r="P9" i="1"/>
  <c r="U8" i="1"/>
  <c r="P8" i="1"/>
  <c r="V25" i="1" l="1"/>
  <c r="C16" i="1"/>
  <c r="P16" i="1" s="1"/>
</calcChain>
</file>

<file path=xl/sharedStrings.xml><?xml version="1.0" encoding="utf-8"?>
<sst xmlns="http://schemas.openxmlformats.org/spreadsheetml/2006/main" count="52" uniqueCount="50">
  <si>
    <t>PLATILLA DE CONTROL DE 
GASTOS Y AHORRO</t>
  </si>
  <si>
    <t>1. INGRESA LA INFORMACIÓN DE TUS INGRESOS</t>
  </si>
  <si>
    <t>2. INGRESA LA INFORMACIÓN DE TUS GASTOS MENSUALES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</si>
  <si>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</si>
  <si>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</si>
  <si>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</si>
  <si>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</si>
  <si>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</si>
  <si>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</si>
  <si>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</si>
  <si>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</si>
  <si>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</si>
  <si>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</si>
  <si>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</si>
  <si>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</si>
  <si>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</si>
  <si>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</t>
  </si>
  <si>
    <t>Salario</t>
  </si>
  <si>
    <t>Ingresos pasivos</t>
  </si>
  <si>
    <t>Ingresos variables</t>
  </si>
  <si>
    <t>Otros ingresos</t>
  </si>
  <si>
    <t>Ing - Egr - Aho</t>
  </si>
  <si>
    <t>Resumen</t>
  </si>
  <si>
    <t>Destino al ahorro</t>
  </si>
  <si>
    <t>Total gastos</t>
  </si>
  <si>
    <t>Quedan</t>
  </si>
  <si>
    <t>Gastos fijos</t>
  </si>
  <si>
    <t>Hipoteca / Arriendo</t>
  </si>
  <si>
    <t>Tarjetas de Crédito</t>
  </si>
  <si>
    <t>Electricidad/Agua/Gas</t>
  </si>
  <si>
    <t>Móvil/Internet/TV</t>
  </si>
  <si>
    <t>Seguros</t>
  </si>
  <si>
    <t>Gimnasios/Deporte</t>
  </si>
  <si>
    <t>Impuestos</t>
  </si>
  <si>
    <t>Otros Créditos</t>
  </si>
  <si>
    <t>Gastos variables</t>
  </si>
  <si>
    <t>Alimentación / Mercado</t>
  </si>
  <si>
    <t>Sanidad / Salud</t>
  </si>
  <si>
    <t>Transporte / Vehículo</t>
  </si>
  <si>
    <t>Familiares</t>
  </si>
  <si>
    <t>Averías/Reparaciones</t>
  </si>
  <si>
    <t>Ropa</t>
  </si>
  <si>
    <t>Animales/ Mascotas</t>
  </si>
  <si>
    <t>Varios</t>
  </si>
  <si>
    <t>Gastos prescindibles</t>
  </si>
  <si>
    <t>Expectaculos/Eventos</t>
  </si>
  <si>
    <t>Bares/Discotecas</t>
  </si>
  <si>
    <t>Restaurantes</t>
  </si>
  <si>
    <t>Alcohol/Tabacos</t>
  </si>
  <si>
    <t>Apuestas/Loterias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</si>
</sst>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 $]#,##0"/>
  </numFmts>
  <fonts count="12" x14ac:knownFonts="1">
    <font>
      <sz val="10"/>
      <color rgb="FF000000"/>
      <name val="Arial"/>
      <charset val="134"/>
    </font>
    <font>
      <b/>
      <sz val="10"/>
      <color theme="1"/>
      <name val="Poppins"/>
      <charset val="134"/>
    </font>
    <font>
      <sz val="10"/>
      <color rgb="FFFF4F31"/>
      <name val="Poppins"/>
      <charset val="134"/>
    </font>
    <font>
      <sz val="10"/>
      <color theme="1"/>
      <name val="Poppins"/>
      <charset val="134"/>
    </font>
    <font>
      <b/>
      <sz val="30"/>
      <color rgb="FFFF4F31"/>
      <name val="Poppins"/>
      <charset val="134"/>
    </font>
    <font>
      <b/>
      <u/>
      <sz val="10"/>
      <color rgb="FFFF4F31"/>
      <name val="Poppins"/>
      <charset val="134"/>
    </font>
    <font>
      <b/>
      <sz val="11"/>
      <color rgb="FFFF4F31"/>
      <name val="Poppins"/>
      <charset val="134"/>
    </font>
    <font>
      <b/>
      <sz val="10"/>
      <color rgb="FF000000"/>
      <name val="Poppins"/>
      <charset val="134"/>
    </font>
    <font>
      <sz val="10"/>
      <color rgb="FF000000"/>
      <name val="Poppins"/>
      <charset val="134"/>
    </font>
    <font>
      <sz val="10"/>
      <name val="Arial"/>
      <charset val="134"/>
    </font>
    <font>
      <b/>
      <sz val="10"/>
      <color rgb="FFFF4F31"/>
      <name val="Poppins"/>
      <charset val="134"/>
    </font>
    <font>
      <sz val="10"/>
      <color theme="1"/>
      <name val="Verdana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B2B2B2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B2B2B2"/>
      </left>
      <right/>
      <top style="medium">
        <color rgb="FF000000"/>
      </top>
      <bottom style="thin">
        <color rgb="FFB2B2B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B2B2B2"/>
      </left>
      <right/>
      <top style="thin">
        <color rgb="FFB2B2B2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0000"/>
      </bottom>
      <diagonal/>
    </border>
    <border>
      <left style="thin">
        <color rgb="FFB2B2B2"/>
      </left>
      <right style="medium">
        <color rgb="FF000000"/>
      </right>
      <top style="medium">
        <color rgb="FF000000"/>
      </top>
      <bottom style="thin">
        <color rgb="FFB2B2B2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B2B2B2"/>
      </left>
      <right style="medium">
        <color rgb="FF000000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medium">
        <color rgb="FF000000"/>
      </right>
      <top style="thin">
        <color rgb="FFB2B2B2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B2B2B2"/>
      </left>
      <right style="medium">
        <color rgb="FF000000"/>
      </right>
      <top/>
      <bottom style="thin">
        <color rgb="FFB2B2B2"/>
      </bottom>
      <diagonal/>
    </border>
    <border>
      <left style="thin">
        <color rgb="FFB2B2B2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/>
    <xf numFmtId="165" fontId="3" fillId="0" borderId="0" xfId="0" applyNumberFormat="1" applyFo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165" fontId="3" fillId="2" borderId="0" xfId="0" applyNumberFormat="1" applyFont="1" applyFill="1" applyAlignment="1"/>
    <xf numFmtId="165" fontId="3" fillId="0" borderId="0" xfId="0" applyNumberFormat="1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left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165" fontId="8" fillId="0" borderId="13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165" fontId="8" fillId="0" borderId="11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65" fontId="8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65" fontId="8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165" fontId="6" fillId="0" borderId="26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165" fontId="6" fillId="0" borderId="27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3" xfId="0" applyFont="1" applyBorder="1" applyAlignment="1">
      <alignment horizontal="left" vertical="center" wrapText="1"/>
    </xf>
    <xf numFmtId="0" fontId="9" fillId="0" borderId="7" xfId="0" applyFont="1" applyBorder="1"/>
    <xf numFmtId="0" fontId="9" fillId="0" borderId="11" xfId="0" applyFont="1" applyBorder="1"/>
  </cellXfs>
  <cellStyles count="1">
    <cellStyle name="Normal" xfId="0" builtinId="0"/>
  </cellStyles>
  <dxfs count="1">
    <dxf>
      <font>
        <b/>
        <color theme="5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s-MX" sz="1200" b="1" i="0" u="none" strike="noStrike" kern="1200" baseline="0">
                <a:solidFill>
                  <a:srgbClr val="FF4F31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rgbClr val="FF4F31"/>
                </a:solidFill>
                <a:latin typeface="+mn-lt"/>
              </a:rPr>
              <a:t>Ingreso</a:t>
            </a:r>
          </a:p>
        </c:rich>
      </c:tx>
      <c:overlay val="0"/>
    </c:title>
    <c:autoTitleDeleted val="0"/>
    <c:view3D>
      <c:rotX val="5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1.2295081967213101E-2"/>
          <c:y val="8.5185185185185197E-2"/>
          <c:w val="0.461475409836065"/>
          <c:h val="0.79074074074074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96B"/>
              </a:solidFill>
            </c:spPr>
            <c:extLst>
              <c:ext xmlns:c16="http://schemas.microsoft.com/office/drawing/2014/chart" uri="{C3380CC4-5D6E-409C-BE32-E72D297353CC}">
                <c16:uniqueId val="{00000001-754F-B947-A082-791A84C8458E}"/>
              </c:ext>
            </c:extLst>
          </c:dPt>
          <c:dPt>
            <c:idx val="1"/>
            <c:bubble3D val="0"/>
            <c:spPr>
              <a:solidFill>
                <a:srgbClr val="BF8659"/>
              </a:solidFill>
            </c:spPr>
            <c:extLst>
              <c:ext xmlns:c16="http://schemas.microsoft.com/office/drawing/2014/chart" uri="{C3380CC4-5D6E-409C-BE32-E72D297353CC}">
                <c16:uniqueId val="{00000003-754F-B947-A082-791A84C8458E}"/>
              </c:ext>
            </c:extLst>
          </c:dPt>
          <c:dPt>
            <c:idx val="2"/>
            <c:bubble3D val="0"/>
            <c:spPr>
              <a:solidFill>
                <a:srgbClr val="00435E"/>
              </a:solidFill>
            </c:spPr>
            <c:extLst>
              <c:ext xmlns:c16="http://schemas.microsoft.com/office/drawing/2014/chart" uri="{C3380CC4-5D6E-409C-BE32-E72D297353CC}">
                <c16:uniqueId val="{00000005-754F-B947-A082-791A84C8458E}"/>
              </c:ext>
            </c:extLst>
          </c:dPt>
          <c:dPt>
            <c:idx val="3"/>
            <c:bubble3D val="0"/>
            <c:spPr>
              <a:solidFill>
                <a:srgbClr val="D9563F"/>
              </a:solidFill>
            </c:spPr>
            <c:extLst>
              <c:ext xmlns:c16="http://schemas.microsoft.com/office/drawing/2014/chart" uri="{C3380CC4-5D6E-409C-BE32-E72D297353CC}">
                <c16:uniqueId val="{00000007-754F-B947-A082-791A84C8458E}"/>
              </c:ext>
            </c:extLst>
          </c:dPt>
          <c:cat>
            <c:strRef>
              <c:f>'CONTROL DE GASTOS Y AHORRO'!$B$8:$B$11</c:f>
              <c:strCache>
                <c:ptCount val="4"/>
                <c:pt idx="0">
                  <c:v>Salario</c:v>
                </c:pt>
                <c:pt idx="1">
                  <c:v>Ingresos pasivos</c:v>
                </c:pt>
                <c:pt idx="2">
                  <c:v>Ingresos variables</c:v>
                </c:pt>
                <c:pt idx="3">
                  <c:v>Otros ingresos</c:v>
                </c:pt>
              </c:strCache>
            </c:strRef>
          </c:cat>
          <c:val>
            <c:numRef>
              <c:f>'CONTROL DE GASTOS Y AHORRO'!$P$8:$P$11</c:f>
              <c:numCache>
                <c:formatCode>[$ $]#,##0</c:formatCode>
                <c:ptCount val="4"/>
                <c:pt idx="0">
                  <c:v>54000000</c:v>
                </c:pt>
                <c:pt idx="1">
                  <c:v>7500000</c:v>
                </c:pt>
                <c:pt idx="2">
                  <c:v>12000000</c:v>
                </c:pt>
                <c:pt idx="3">
                  <c:v>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4F-B947-A082-791A84C84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MX"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lang="es-MX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s-MX" sz="1200" b="1" i="0" u="none" strike="noStrike" kern="1200" baseline="0">
                <a:solidFill>
                  <a:srgbClr val="FF4F31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rgbClr val="FF4F31"/>
                </a:solidFill>
                <a:latin typeface="+mn-lt"/>
              </a:rPr>
              <a:t>Gastos fijos</a:t>
            </a:r>
          </a:p>
        </c:rich>
      </c:tx>
      <c:overlay val="0"/>
    </c:title>
    <c:autoTitleDeleted val="0"/>
    <c:view3D>
      <c:rotX val="5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1.2295081967213101E-2"/>
          <c:y val="0.13436551305403799"/>
          <c:w val="0.461475409836065"/>
          <c:h val="0.79074074074074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96B"/>
              </a:solidFill>
            </c:spPr>
            <c:extLst>
              <c:ext xmlns:c16="http://schemas.microsoft.com/office/drawing/2014/chart" uri="{C3380CC4-5D6E-409C-BE32-E72D297353CC}">
                <c16:uniqueId val="{00000001-0695-0640-8482-B23C9D2B12D6}"/>
              </c:ext>
            </c:extLst>
          </c:dPt>
          <c:dPt>
            <c:idx val="1"/>
            <c:bubble3D val="0"/>
            <c:spPr>
              <a:solidFill>
                <a:srgbClr val="BF8659"/>
              </a:solidFill>
            </c:spPr>
            <c:extLst>
              <c:ext xmlns:c16="http://schemas.microsoft.com/office/drawing/2014/chart" uri="{C3380CC4-5D6E-409C-BE32-E72D297353CC}">
                <c16:uniqueId val="{00000003-0695-0640-8482-B23C9D2B12D6}"/>
              </c:ext>
            </c:extLst>
          </c:dPt>
          <c:dPt>
            <c:idx val="2"/>
            <c:bubble3D val="0"/>
            <c:spPr>
              <a:solidFill>
                <a:srgbClr val="00435E"/>
              </a:solidFill>
            </c:spPr>
            <c:extLst>
              <c:ext xmlns:c16="http://schemas.microsoft.com/office/drawing/2014/chart" uri="{C3380CC4-5D6E-409C-BE32-E72D297353CC}">
                <c16:uniqueId val="{00000005-0695-0640-8482-B23C9D2B12D6}"/>
              </c:ext>
            </c:extLst>
          </c:dPt>
          <c:dPt>
            <c:idx val="3"/>
            <c:bubble3D val="0"/>
            <c:spPr>
              <a:solidFill>
                <a:srgbClr val="D9563F"/>
              </a:solidFill>
            </c:spPr>
            <c:extLst>
              <c:ext xmlns:c16="http://schemas.microsoft.com/office/drawing/2014/chart" uri="{C3380CC4-5D6E-409C-BE32-E72D297353CC}">
                <c16:uniqueId val="{00000007-0695-0640-8482-B23C9D2B12D6}"/>
              </c:ext>
            </c:extLst>
          </c:dPt>
          <c:dPt>
            <c:idx val="4"/>
            <c:bubble3D val="0"/>
            <c:spPr>
              <a:solidFill>
                <a:srgbClr val="E7BB63"/>
              </a:solidFill>
            </c:spPr>
            <c:extLst>
              <c:ext xmlns:c16="http://schemas.microsoft.com/office/drawing/2014/chart" uri="{C3380CC4-5D6E-409C-BE32-E72D297353CC}">
                <c16:uniqueId val="{00000009-0695-0640-8482-B23C9D2B12D6}"/>
              </c:ext>
            </c:extLst>
          </c:dPt>
          <c:dPt>
            <c:idx val="5"/>
            <c:bubble3D val="0"/>
            <c:spPr>
              <a:solidFill>
                <a:srgbClr val="144CF5"/>
              </a:solidFill>
            </c:spPr>
            <c:extLst>
              <c:ext xmlns:c16="http://schemas.microsoft.com/office/drawing/2014/chart" uri="{C3380CC4-5D6E-409C-BE32-E72D297353CC}">
                <c16:uniqueId val="{0000000B-0695-0640-8482-B23C9D2B12D6}"/>
              </c:ext>
            </c:extLst>
          </c:dPt>
          <c:dPt>
            <c:idx val="6"/>
            <c:bubble3D val="0"/>
            <c:spPr>
              <a:solidFill>
                <a:srgbClr val="4DA197"/>
              </a:solidFill>
            </c:spPr>
            <c:extLst>
              <c:ext xmlns:c16="http://schemas.microsoft.com/office/drawing/2014/chart" uri="{C3380CC4-5D6E-409C-BE32-E72D297353CC}">
                <c16:uniqueId val="{0000000D-0695-0640-8482-B23C9D2B12D6}"/>
              </c:ext>
            </c:extLst>
          </c:dPt>
          <c:dPt>
            <c:idx val="7"/>
            <c:bubble3D val="0"/>
            <c:spPr>
              <a:solidFill>
                <a:srgbClr val="D2AA8B"/>
              </a:solidFill>
            </c:spPr>
            <c:extLst>
              <c:ext xmlns:c16="http://schemas.microsoft.com/office/drawing/2014/chart" uri="{C3380CC4-5D6E-409C-BE32-E72D297353CC}">
                <c16:uniqueId val="{0000000F-0695-0640-8482-B23C9D2B12D6}"/>
              </c:ext>
            </c:extLst>
          </c:dPt>
          <c:cat>
            <c:strRef>
              <c:f>'CONTROL DE GASTOS Y AHORRO'!$B$18:$B$25</c:f>
              <c:strCache>
                <c:ptCount val="8"/>
                <c:pt idx="0">
                  <c:v>Hipoteca / Arriendo</c:v>
                </c:pt>
                <c:pt idx="1">
                  <c:v>Tarjetas de Crédito</c:v>
                </c:pt>
                <c:pt idx="2">
                  <c:v>Electricidad/Agua/Gas</c:v>
                </c:pt>
                <c:pt idx="3">
                  <c:v>Móvil/Internet/TV</c:v>
                </c:pt>
                <c:pt idx="4">
                  <c:v>Seguros</c:v>
                </c:pt>
                <c:pt idx="5">
                  <c:v>Gimnasios/Deporte</c:v>
                </c:pt>
                <c:pt idx="6">
                  <c:v>Impuestos</c:v>
                </c:pt>
                <c:pt idx="7">
                  <c:v>Otros Créditos</c:v>
                </c:pt>
              </c:strCache>
            </c:strRef>
          </c:cat>
          <c:val>
            <c:numRef>
              <c:f>'CONTROL DE GASTOS Y AHORRO'!$P$18:$P$25</c:f>
              <c:numCache>
                <c:formatCode>[$ $]#,##0</c:formatCode>
                <c:ptCount val="8"/>
                <c:pt idx="0">
                  <c:v>14400000</c:v>
                </c:pt>
                <c:pt idx="1">
                  <c:v>3852000</c:v>
                </c:pt>
                <c:pt idx="2">
                  <c:v>2652000</c:v>
                </c:pt>
                <c:pt idx="3">
                  <c:v>2220000</c:v>
                </c:pt>
                <c:pt idx="4">
                  <c:v>1610400</c:v>
                </c:pt>
                <c:pt idx="5">
                  <c:v>600000</c:v>
                </c:pt>
                <c:pt idx="6">
                  <c:v>3000000</c:v>
                </c:pt>
                <c:pt idx="7">
                  <c:v>1748000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695-0640-8482-B23C9D2B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1147540983606599"/>
          <c:y val="0.15482695810564701"/>
          <c:w val="0.46229508196721297"/>
          <c:h val="0.8163934426229509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s-MX" sz="8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lang="es-MX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s-MX" sz="1200" b="1" i="0" u="none" strike="noStrike" kern="1200" baseline="0">
                <a:solidFill>
                  <a:srgbClr val="FF4F31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rgbClr val="FF4F31"/>
                </a:solidFill>
                <a:latin typeface="+mn-lt"/>
              </a:rPr>
              <a:t>Gastos Variables</a:t>
            </a:r>
          </a:p>
        </c:rich>
      </c:tx>
      <c:overlay val="0"/>
    </c:title>
    <c:autoTitleDeleted val="0"/>
    <c:view3D>
      <c:rotX val="5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1.2295081967213101E-2"/>
          <c:y val="0.13436551305403799"/>
          <c:w val="0.461475409836065"/>
          <c:h val="0.79074074074074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96B"/>
              </a:solidFill>
            </c:spPr>
            <c:extLst>
              <c:ext xmlns:c16="http://schemas.microsoft.com/office/drawing/2014/chart" uri="{C3380CC4-5D6E-409C-BE32-E72D297353CC}">
                <c16:uniqueId val="{00000001-27CE-F44D-B039-536FB59A0C19}"/>
              </c:ext>
            </c:extLst>
          </c:dPt>
          <c:dPt>
            <c:idx val="1"/>
            <c:bubble3D val="0"/>
            <c:spPr>
              <a:solidFill>
                <a:srgbClr val="BF8659"/>
              </a:solidFill>
            </c:spPr>
            <c:extLst>
              <c:ext xmlns:c16="http://schemas.microsoft.com/office/drawing/2014/chart" uri="{C3380CC4-5D6E-409C-BE32-E72D297353CC}">
                <c16:uniqueId val="{00000003-27CE-F44D-B039-536FB59A0C19}"/>
              </c:ext>
            </c:extLst>
          </c:dPt>
          <c:dPt>
            <c:idx val="2"/>
            <c:bubble3D val="0"/>
            <c:spPr>
              <a:solidFill>
                <a:srgbClr val="00435E"/>
              </a:solidFill>
            </c:spPr>
            <c:extLst>
              <c:ext xmlns:c16="http://schemas.microsoft.com/office/drawing/2014/chart" uri="{C3380CC4-5D6E-409C-BE32-E72D297353CC}">
                <c16:uniqueId val="{00000005-27CE-F44D-B039-536FB59A0C19}"/>
              </c:ext>
            </c:extLst>
          </c:dPt>
          <c:dPt>
            <c:idx val="3"/>
            <c:bubble3D val="0"/>
            <c:spPr>
              <a:solidFill>
                <a:srgbClr val="D9563F"/>
              </a:solidFill>
            </c:spPr>
            <c:extLst>
              <c:ext xmlns:c16="http://schemas.microsoft.com/office/drawing/2014/chart" uri="{C3380CC4-5D6E-409C-BE32-E72D297353CC}">
                <c16:uniqueId val="{00000007-27CE-F44D-B039-536FB59A0C19}"/>
              </c:ext>
            </c:extLst>
          </c:dPt>
          <c:dPt>
            <c:idx val="4"/>
            <c:bubble3D val="0"/>
            <c:spPr>
              <a:solidFill>
                <a:srgbClr val="E7BB63"/>
              </a:solidFill>
            </c:spPr>
            <c:extLst>
              <c:ext xmlns:c16="http://schemas.microsoft.com/office/drawing/2014/chart" uri="{C3380CC4-5D6E-409C-BE32-E72D297353CC}">
                <c16:uniqueId val="{00000009-27CE-F44D-B039-536FB59A0C19}"/>
              </c:ext>
            </c:extLst>
          </c:dPt>
          <c:dPt>
            <c:idx val="5"/>
            <c:bubble3D val="0"/>
            <c:spPr>
              <a:solidFill>
                <a:srgbClr val="144CF5"/>
              </a:solidFill>
            </c:spPr>
            <c:extLst>
              <c:ext xmlns:c16="http://schemas.microsoft.com/office/drawing/2014/chart" uri="{C3380CC4-5D6E-409C-BE32-E72D297353CC}">
                <c16:uniqueId val="{0000000B-27CE-F44D-B039-536FB59A0C19}"/>
              </c:ext>
            </c:extLst>
          </c:dPt>
          <c:dPt>
            <c:idx val="6"/>
            <c:bubble3D val="0"/>
            <c:spPr>
              <a:solidFill>
                <a:srgbClr val="4DA197"/>
              </a:solidFill>
            </c:spPr>
            <c:extLst>
              <c:ext xmlns:c16="http://schemas.microsoft.com/office/drawing/2014/chart" uri="{C3380CC4-5D6E-409C-BE32-E72D297353CC}">
                <c16:uniqueId val="{0000000D-27CE-F44D-B039-536FB59A0C19}"/>
              </c:ext>
            </c:extLst>
          </c:dPt>
          <c:dPt>
            <c:idx val="7"/>
            <c:bubble3D val="0"/>
            <c:spPr>
              <a:solidFill>
                <a:srgbClr val="D2AA8B"/>
              </a:solidFill>
            </c:spPr>
            <c:extLst>
              <c:ext xmlns:c16="http://schemas.microsoft.com/office/drawing/2014/chart" uri="{C3380CC4-5D6E-409C-BE32-E72D297353CC}">
                <c16:uniqueId val="{0000000F-27CE-F44D-B039-536FB59A0C19}"/>
              </c:ext>
            </c:extLst>
          </c:dPt>
          <c:cat>
            <c:strRef>
              <c:f>'CONTROL DE GASTOS Y AHORRO'!$B$26:$B$33</c:f>
              <c:strCache>
                <c:ptCount val="8"/>
                <c:pt idx="0">
                  <c:v>Alimentación / Mercado</c:v>
                </c:pt>
                <c:pt idx="1">
                  <c:v>Sanidad / Salud</c:v>
                </c:pt>
                <c:pt idx="2">
                  <c:v>Transporte / Vehículo</c:v>
                </c:pt>
                <c:pt idx="3">
                  <c:v>Familiares</c:v>
                </c:pt>
                <c:pt idx="4">
                  <c:v>Averías/Reparaciones</c:v>
                </c:pt>
                <c:pt idx="5">
                  <c:v>Ropa</c:v>
                </c:pt>
                <c:pt idx="6">
                  <c:v>Animales/ Mascotas</c:v>
                </c:pt>
                <c:pt idx="7">
                  <c:v>Varios</c:v>
                </c:pt>
              </c:strCache>
            </c:strRef>
          </c:cat>
          <c:val>
            <c:numRef>
              <c:f>'CONTROL DE GASTOS Y AHORRO'!$P$26:$P$33</c:f>
              <c:numCache>
                <c:formatCode>[$ $]#,##0</c:formatCode>
                <c:ptCount val="8"/>
                <c:pt idx="0">
                  <c:v>9000000</c:v>
                </c:pt>
                <c:pt idx="1">
                  <c:v>640000</c:v>
                </c:pt>
                <c:pt idx="2">
                  <c:v>960000</c:v>
                </c:pt>
                <c:pt idx="3">
                  <c:v>700000</c:v>
                </c:pt>
                <c:pt idx="4">
                  <c:v>245600</c:v>
                </c:pt>
                <c:pt idx="5">
                  <c:v>1000000</c:v>
                </c:pt>
                <c:pt idx="6">
                  <c:v>2040000</c:v>
                </c:pt>
                <c:pt idx="7">
                  <c:v>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CE-F44D-B039-536FB59A0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2131147540983602"/>
          <c:y val="0.228677839851024"/>
          <c:w val="0.45245901639344299"/>
          <c:h val="0.6715083798882679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s-MX" sz="8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lang="es-MX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s-MX" sz="1200" b="1" i="0" u="none" strike="noStrike" kern="1200" baseline="0">
                <a:solidFill>
                  <a:srgbClr val="FF4F31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rgbClr val="FF4F31"/>
                </a:solidFill>
                <a:latin typeface="+mn-lt"/>
              </a:rPr>
              <a:t>Gastos Prescindibles</a:t>
            </a:r>
          </a:p>
        </c:rich>
      </c:tx>
      <c:overlay val="0"/>
    </c:title>
    <c:autoTitleDeleted val="0"/>
    <c:view3D>
      <c:rotX val="5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1.2295081967213101E-2"/>
          <c:y val="0.13436551305403799"/>
          <c:w val="0.461475409836065"/>
          <c:h val="0.79074074074074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96B"/>
              </a:solidFill>
            </c:spPr>
            <c:extLst>
              <c:ext xmlns:c16="http://schemas.microsoft.com/office/drawing/2014/chart" uri="{C3380CC4-5D6E-409C-BE32-E72D297353CC}">
                <c16:uniqueId val="{00000001-AE4F-C543-A794-32FDB4F4B572}"/>
              </c:ext>
            </c:extLst>
          </c:dPt>
          <c:dPt>
            <c:idx val="1"/>
            <c:bubble3D val="0"/>
            <c:spPr>
              <a:solidFill>
                <a:srgbClr val="BF8659"/>
              </a:solidFill>
            </c:spPr>
            <c:extLst>
              <c:ext xmlns:c16="http://schemas.microsoft.com/office/drawing/2014/chart" uri="{C3380CC4-5D6E-409C-BE32-E72D297353CC}">
                <c16:uniqueId val="{00000003-AE4F-C543-A794-32FDB4F4B572}"/>
              </c:ext>
            </c:extLst>
          </c:dPt>
          <c:dPt>
            <c:idx val="2"/>
            <c:bubble3D val="0"/>
            <c:spPr>
              <a:solidFill>
                <a:srgbClr val="00435E"/>
              </a:solidFill>
            </c:spPr>
            <c:extLst>
              <c:ext xmlns:c16="http://schemas.microsoft.com/office/drawing/2014/chart" uri="{C3380CC4-5D6E-409C-BE32-E72D297353CC}">
                <c16:uniqueId val="{00000005-AE4F-C543-A794-32FDB4F4B572}"/>
              </c:ext>
            </c:extLst>
          </c:dPt>
          <c:dPt>
            <c:idx val="3"/>
            <c:bubble3D val="0"/>
            <c:spPr>
              <a:solidFill>
                <a:srgbClr val="D9563F"/>
              </a:solidFill>
            </c:spPr>
            <c:extLst>
              <c:ext xmlns:c16="http://schemas.microsoft.com/office/drawing/2014/chart" uri="{C3380CC4-5D6E-409C-BE32-E72D297353CC}">
                <c16:uniqueId val="{00000007-AE4F-C543-A794-32FDB4F4B572}"/>
              </c:ext>
            </c:extLst>
          </c:dPt>
          <c:dPt>
            <c:idx val="4"/>
            <c:bubble3D val="0"/>
            <c:spPr>
              <a:solidFill>
                <a:srgbClr val="E7BB63"/>
              </a:solidFill>
            </c:spPr>
            <c:extLst>
              <c:ext xmlns:c16="http://schemas.microsoft.com/office/drawing/2014/chart" uri="{C3380CC4-5D6E-409C-BE32-E72D297353CC}">
                <c16:uniqueId val="{00000009-AE4F-C543-A794-32FDB4F4B572}"/>
              </c:ext>
            </c:extLst>
          </c:dPt>
          <c:dPt>
            <c:idx val="5"/>
            <c:bubble3D val="0"/>
            <c:spPr>
              <a:solidFill>
                <a:srgbClr val="144CF5"/>
              </a:solidFill>
            </c:spPr>
            <c:extLst>
              <c:ext xmlns:c16="http://schemas.microsoft.com/office/drawing/2014/chart" uri="{C3380CC4-5D6E-409C-BE32-E72D297353CC}">
                <c16:uniqueId val="{0000000B-AE4F-C543-A794-32FDB4F4B572}"/>
              </c:ext>
            </c:extLst>
          </c:dPt>
          <c:cat>
            <c:strRef>
              <c:f>'CONTROL DE GASTOS Y AHORRO'!$B$34:$B$39</c:f>
              <c:strCache>
                <c:ptCount val="6"/>
                <c:pt idx="0">
                  <c:v>Expectaculos/Eventos</c:v>
                </c:pt>
                <c:pt idx="1">
                  <c:v>Bares/Discotecas</c:v>
                </c:pt>
                <c:pt idx="2">
                  <c:v>Restaurantes</c:v>
                </c:pt>
                <c:pt idx="3">
                  <c:v>Alcohol/Tabacos</c:v>
                </c:pt>
                <c:pt idx="4">
                  <c:v>Apuestas/Loterias</c:v>
                </c:pt>
                <c:pt idx="5">
                  <c:v>Varios</c:v>
                </c:pt>
              </c:strCache>
            </c:strRef>
          </c:cat>
          <c:val>
            <c:numRef>
              <c:f>'CONTROL DE GASTOS Y AHORRO'!$P$34:$P$39</c:f>
              <c:numCache>
                <c:formatCode>[$ $]#,##0</c:formatCode>
                <c:ptCount val="6"/>
                <c:pt idx="0">
                  <c:v>500000</c:v>
                </c:pt>
                <c:pt idx="1">
                  <c:v>560000</c:v>
                </c:pt>
                <c:pt idx="2">
                  <c:v>1100000</c:v>
                </c:pt>
                <c:pt idx="3">
                  <c:v>0</c:v>
                </c:pt>
                <c:pt idx="4">
                  <c:v>35000</c:v>
                </c:pt>
                <c:pt idx="5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4F-C543-A794-32FDB4F4B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4754098360655701"/>
          <c:y val="0.17457044673539501"/>
          <c:w val="0.42622950819672101"/>
          <c:h val="0.770103092783504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s-MX" sz="8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lang="es-MX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s-MX" sz="1200" b="1" i="0" u="none" strike="noStrike" kern="1200" baseline="0">
                <a:solidFill>
                  <a:srgbClr val="FF4F31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rgbClr val="FF4F31"/>
                </a:solidFill>
                <a:latin typeface="+mn-lt"/>
              </a:rPr>
              <a:t>Tipo de Gastos</a:t>
            </a:r>
          </a:p>
        </c:rich>
      </c:tx>
      <c:overlay val="0"/>
    </c:title>
    <c:autoTitleDeleted val="0"/>
    <c:view3D>
      <c:rotX val="5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1.2295081967213101E-2"/>
          <c:y val="0.13436551305403799"/>
          <c:w val="0.461475409836065"/>
          <c:h val="0.79074074074074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96B"/>
              </a:solidFill>
            </c:spPr>
            <c:extLst>
              <c:ext xmlns:c16="http://schemas.microsoft.com/office/drawing/2014/chart" uri="{C3380CC4-5D6E-409C-BE32-E72D297353CC}">
                <c16:uniqueId val="{00000001-CABD-774E-8AEC-1669F8039D6C}"/>
              </c:ext>
            </c:extLst>
          </c:dPt>
          <c:dPt>
            <c:idx val="1"/>
            <c:bubble3D val="0"/>
            <c:spPr>
              <a:solidFill>
                <a:srgbClr val="BF8659"/>
              </a:solidFill>
            </c:spPr>
            <c:extLst>
              <c:ext xmlns:c16="http://schemas.microsoft.com/office/drawing/2014/chart" uri="{C3380CC4-5D6E-409C-BE32-E72D297353CC}">
                <c16:uniqueId val="{00000003-CABD-774E-8AEC-1669F8039D6C}"/>
              </c:ext>
            </c:extLst>
          </c:dPt>
          <c:dPt>
            <c:idx val="2"/>
            <c:bubble3D val="0"/>
            <c:spPr>
              <a:solidFill>
                <a:srgbClr val="00435E"/>
              </a:solidFill>
            </c:spPr>
            <c:extLst>
              <c:ext xmlns:c16="http://schemas.microsoft.com/office/drawing/2014/chart" uri="{C3380CC4-5D6E-409C-BE32-E72D297353CC}">
                <c16:uniqueId val="{00000005-CABD-774E-8AEC-1669F8039D6C}"/>
              </c:ext>
            </c:extLst>
          </c:dPt>
          <c:cat>
            <c:strRef>
              <c:f>'CONTROL DE GASTOS Y AHORRO'!$U$25:$U$27</c:f>
              <c:strCache>
                <c:ptCount val="3"/>
                <c:pt idx="0">
                  <c:v>Gastos fijos</c:v>
                </c:pt>
                <c:pt idx="1">
                  <c:v>Gastos variables</c:v>
                </c:pt>
                <c:pt idx="2">
                  <c:v>Gastos prescindibles</c:v>
                </c:pt>
              </c:strCache>
            </c:strRef>
          </c:cat>
          <c:val>
            <c:numRef>
              <c:f>'CONTROL DE GASTOS Y AHORRO'!$V$25:$V$27</c:f>
              <c:numCache>
                <c:formatCode>[$ $]#,##0</c:formatCode>
                <c:ptCount val="3"/>
                <c:pt idx="0">
                  <c:v>30082400</c:v>
                </c:pt>
                <c:pt idx="1">
                  <c:v>14662100</c:v>
                </c:pt>
                <c:pt idx="2">
                  <c:v>2495000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BD-774E-8AEC-1669F803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1285952046939098"/>
          <c:y val="0.35840922890103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s-MX" sz="8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lang="es-MX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lvl="0">
              <a:defRPr lang="es-MX" sz="1400" b="0" i="0" u="none" strike="noStrike" kern="1200" spc="0" baseline="0">
                <a:solidFill>
                  <a:schemeClr val="bg2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bg2">
                    <a:lumMod val="65000"/>
                  </a:schemeClr>
                </a:solidFill>
              </a:rPr>
              <a:t>Resumen</a:t>
            </a:r>
          </a:p>
        </c:rich>
      </c:tx>
      <c:layout>
        <c:manualLayout>
          <c:xMode val="edge"/>
          <c:yMode val="edge"/>
          <c:x val="0.42584022038567498"/>
          <c:y val="1.428911645629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491460055096399"/>
          <c:y val="0.128363896165754"/>
          <c:w val="0.83177961432506897"/>
          <c:h val="0.710978804477256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3057851239669399E-3"/>
                  <c:y val="0.3107882829245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A4-8B45-976F-2308305665C1}"/>
                </c:ext>
              </c:extLst>
            </c:dLbl>
            <c:dLbl>
              <c:idx val="2"/>
              <c:layout>
                <c:manualLayout>
                  <c:x val="0"/>
                  <c:y val="-0.192903072160037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A4-8B45-976F-2308305665C1}"/>
                </c:ext>
              </c:extLst>
            </c:dLbl>
            <c:dLbl>
              <c:idx val="3"/>
              <c:layout>
                <c:manualLayout>
                  <c:x val="0"/>
                  <c:y val="-0.1500357227911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4-8B45-976F-2308305665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0" vertOverflow="ellipsis" vert="horz" wrap="square" lIns="38100" tIns="19050" rIns="38100" bIns="19050" anchor="ctr" anchorCtr="1"/>
              <a:lstStyle/>
              <a:p>
                <a:pPr>
                  <a:defRPr lang="es-MX" sz="900" b="0" i="0" u="none" strike="noStrike" kern="1200" baseline="0">
                    <a:solidFill>
                      <a:schemeClr val="bg2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'CONTROL DE GASTOS Y AHORRO'!$U$8:$U$11</c:f>
              <c:strCache>
                <c:ptCount val="4"/>
                <c:pt idx="0">
                  <c:v>Ingresos</c:v>
                </c:pt>
                <c:pt idx="1">
                  <c:v>Total gastos</c:v>
                </c:pt>
                <c:pt idx="2">
                  <c:v>Destino al ahorro</c:v>
                </c:pt>
                <c:pt idx="3">
                  <c:v>Ing - Egr - Aho</c:v>
                </c:pt>
              </c:strCache>
            </c:strRef>
          </c:cat>
          <c:val>
            <c:numRef>
              <c:f>'CONTROL DE GASTOS Y AHORRO'!$V$8:$V$11</c:f>
              <c:numCache>
                <c:formatCode>[$ $]#,##0</c:formatCode>
                <c:ptCount val="4"/>
                <c:pt idx="0">
                  <c:v>73900000</c:v>
                </c:pt>
                <c:pt idx="1">
                  <c:v>-47239500</c:v>
                </c:pt>
                <c:pt idx="2">
                  <c:v>14750000</c:v>
                </c:pt>
                <c:pt idx="3">
                  <c:v>11910500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A4-8B45-976F-2308305665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132217"/>
        <c:axId val="1373817320"/>
      </c:barChart>
      <c:catAx>
        <c:axId val="11813221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bg2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3817320"/>
        <c:crosses val="autoZero"/>
        <c:auto val="1"/>
        <c:lblAlgn val="ctr"/>
        <c:lblOffset val="100"/>
        <c:noMultiLvlLbl val="0"/>
      </c:catAx>
      <c:valAx>
        <c:axId val="1373817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[$ $]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bg2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8132217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>
          <a:solidFill>
            <a:schemeClr val="bg2">
              <a:lumMod val="65000"/>
            </a:schemeClr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114300</xdr:colOff>
      <xdr:row>6</xdr:row>
      <xdr:rowOff>28575</xdr:rowOff>
    </xdr:from>
    <xdr:ext cx="2905125" cy="12858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114300</xdr:colOff>
      <xdr:row>16</xdr:row>
      <xdr:rowOff>190500</xdr:rowOff>
    </xdr:from>
    <xdr:ext cx="2905125" cy="1743075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114300</xdr:colOff>
      <xdr:row>25</xdr:row>
      <xdr:rowOff>28575</xdr:rowOff>
    </xdr:from>
    <xdr:ext cx="2905125" cy="1704975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114300</xdr:colOff>
      <xdr:row>33</xdr:row>
      <xdr:rowOff>38100</xdr:rowOff>
    </xdr:from>
    <xdr:ext cx="2905125" cy="1847850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352425</xdr:colOff>
      <xdr:row>21</xdr:row>
      <xdr:rowOff>57150</xdr:rowOff>
    </xdr:from>
    <xdr:ext cx="2905125" cy="1743075"/>
    <xdr:graphicFrame macro="">
      <xdr:nvGraphicFramePr>
        <xdr:cNvPr id="6" name="Chart 5" title="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781050</xdr:colOff>
      <xdr:row>3</xdr:row>
      <xdr:rowOff>191135</xdr:rowOff>
    </xdr:from>
    <xdr:ext cx="5762625" cy="2666365"/>
    <xdr:graphicFrame macro="">
      <xdr:nvGraphicFramePr>
        <xdr:cNvPr id="7" name="Chart 6" title="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676275</xdr:colOff>
      <xdr:row>1</xdr:row>
      <xdr:rowOff>209550</xdr:rowOff>
    </xdr:from>
    <xdr:ext cx="1647825" cy="781050"/>
    <xdr:pic>
      <xdr:nvPicPr>
        <xdr:cNvPr id="8" name="image1.png" title="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43525" y="409575"/>
          <a:ext cx="164782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233A44"/>
      </a:dk1>
      <a:lt1>
        <a:srgbClr val="FFFFFF"/>
      </a:lt1>
      <a:dk2>
        <a:srgbClr val="233A44"/>
      </a:dk2>
      <a:lt2>
        <a:srgbClr val="FFFFFF"/>
      </a:lt2>
      <a:accent1>
        <a:srgbClr val="00796B"/>
      </a:accent1>
      <a:accent2>
        <a:srgbClr val="BF8659"/>
      </a:accent2>
      <a:accent3>
        <a:srgbClr val="00435E"/>
      </a:accent3>
      <a:accent4>
        <a:srgbClr val="D9563F"/>
      </a:accent4>
      <a:accent5>
        <a:srgbClr val="E7BB63"/>
      </a:accent5>
      <a:accent6>
        <a:srgbClr val="144CF5"/>
      </a:accent6>
      <a:hlink>
        <a:srgbClr val="3D4594"/>
      </a:hlink>
      <a:folHlink>
        <a:srgbClr val="3D4594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zoomScaleNormal="100" workbookViewId="0">
      <selection activeCell="C9" sqref="C9"/>
    </sheetView>
  </sheetViews>
  <sheetFormatPr baseColWidth="10" defaultColWidth="14.5" defaultRowHeight="15.75" customHeight="1" x14ac:dyDescent="0.15"/>
  <cols>
    <col min="1" max="1" width="15" customWidth="1"/>
    <col min="2" max="2" width="27.33203125" customWidth="1"/>
    <col min="3" max="14" width="13.83203125" customWidth="1"/>
    <col min="15" max="15" width="2.83203125" customWidth="1"/>
    <col min="16" max="16" width="13.83203125" customWidth="1"/>
  </cols>
  <sheetData>
    <row r="1" spans="1:26" ht="15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83" customHeight="1" x14ac:dyDescent="0.75">
      <c r="A2" s="61" t="s">
        <v>0</v>
      </c>
      <c r="B2" s="62"/>
      <c r="C2" s="62"/>
      <c r="D2" s="62"/>
      <c r="E2" s="62"/>
      <c r="F2" s="62"/>
      <c r="G2" s="3"/>
      <c r="H2" s="3"/>
      <c r="I2" s="3"/>
      <c r="J2" s="3"/>
      <c r="K2" s="3"/>
      <c r="L2" s="3"/>
      <c r="M2" s="3"/>
      <c r="N2" s="3"/>
      <c r="O2" s="3"/>
      <c r="P2" s="3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.75" customHeight="1" x14ac:dyDescent="0.3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.75" customHeight="1" x14ac:dyDescent="0.3">
      <c r="A4" s="4" t="s">
        <v>1</v>
      </c>
      <c r="B4" s="5"/>
      <c r="C4" s="6"/>
      <c r="D4" s="6"/>
      <c r="E4" s="6"/>
      <c r="F4" s="6"/>
      <c r="G4" s="6"/>
      <c r="H4" s="7"/>
      <c r="I4" s="7"/>
      <c r="J4" s="3"/>
      <c r="K4" s="3"/>
      <c r="L4" s="3"/>
      <c r="M4" s="3"/>
      <c r="N4" s="3"/>
      <c r="O4" s="3"/>
      <c r="P4" s="3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.75" customHeight="1" x14ac:dyDescent="0.3">
      <c r="A5" s="4" t="s">
        <v>2</v>
      </c>
      <c r="B5" s="5"/>
      <c r="C5" s="6"/>
      <c r="D5" s="6"/>
      <c r="E5" s="6"/>
      <c r="F5" s="6"/>
      <c r="G5" s="6"/>
      <c r="H5" s="7"/>
      <c r="I5" s="7"/>
      <c r="J5" s="3"/>
      <c r="K5" s="3"/>
      <c r="L5" s="3"/>
      <c r="M5" s="3"/>
      <c r="N5" s="3"/>
      <c r="O5" s="3"/>
      <c r="P5" s="3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5.75" customHeight="1" x14ac:dyDescent="0.3">
      <c r="A6" s="8"/>
      <c r="B6" s="9"/>
      <c r="C6" s="7"/>
      <c r="D6" s="7"/>
      <c r="E6" s="7"/>
      <c r="F6" s="7"/>
      <c r="G6" s="7"/>
      <c r="H6" s="7"/>
      <c r="I6" s="7"/>
      <c r="J6" s="3"/>
      <c r="K6" s="3"/>
      <c r="L6" s="3"/>
      <c r="M6" s="3"/>
      <c r="N6" s="3"/>
      <c r="O6" s="3"/>
      <c r="P6" s="3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5.75" customHeight="1" x14ac:dyDescent="0.3">
      <c r="A7" s="10"/>
      <c r="B7" s="9"/>
      <c r="C7" s="11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41" t="s">
        <v>14</v>
      </c>
      <c r="O7" s="42"/>
      <c r="P7" s="43" t="s">
        <v>15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63" t="s">
        <v>16</v>
      </c>
      <c r="B8" s="13" t="s">
        <v>17</v>
      </c>
      <c r="C8" s="14">
        <v>6000000</v>
      </c>
      <c r="D8" s="15">
        <v>4000000</v>
      </c>
      <c r="E8" s="15">
        <v>4000000</v>
      </c>
      <c r="F8" s="15">
        <v>4000000</v>
      </c>
      <c r="G8" s="15">
        <v>4000000</v>
      </c>
      <c r="H8" s="15">
        <v>6000000</v>
      </c>
      <c r="I8" s="15">
        <v>4000000</v>
      </c>
      <c r="J8" s="15">
        <v>4000000</v>
      </c>
      <c r="K8" s="15">
        <v>4000000</v>
      </c>
      <c r="L8" s="15">
        <v>4000000</v>
      </c>
      <c r="M8" s="15">
        <v>4000000</v>
      </c>
      <c r="N8" s="44">
        <v>6000000</v>
      </c>
      <c r="O8" s="26"/>
      <c r="P8" s="45">
        <f t="shared" ref="P8:P12" si="0">SUM(C8:N8)</f>
        <v>54000000</v>
      </c>
      <c r="Q8" s="59"/>
      <c r="R8" s="59"/>
      <c r="S8" s="59"/>
      <c r="T8" s="59"/>
      <c r="U8" s="59" t="str">
        <f>A8</f>
        <v>Ingresos</v>
      </c>
      <c r="V8" s="3">
        <f>P12</f>
        <v>73900000</v>
      </c>
      <c r="W8" s="59"/>
      <c r="X8" s="59"/>
      <c r="Y8" s="59"/>
      <c r="Z8" s="59"/>
    </row>
    <row r="9" spans="1:26" ht="15.75" customHeight="1" x14ac:dyDescent="0.3">
      <c r="A9" s="64"/>
      <c r="B9" s="16" t="s">
        <v>18</v>
      </c>
      <c r="C9" s="17"/>
      <c r="D9" s="18">
        <v>1500000</v>
      </c>
      <c r="E9" s="18"/>
      <c r="F9" s="18">
        <v>1500000</v>
      </c>
      <c r="G9" s="18"/>
      <c r="H9" s="18">
        <v>1500000</v>
      </c>
      <c r="I9" s="18">
        <v>1500000</v>
      </c>
      <c r="J9" s="18"/>
      <c r="K9" s="18"/>
      <c r="L9" s="18"/>
      <c r="M9" s="18">
        <v>1500000</v>
      </c>
      <c r="N9" s="46"/>
      <c r="O9" s="26"/>
      <c r="P9" s="47">
        <f t="shared" si="0"/>
        <v>7500000</v>
      </c>
      <c r="Q9" s="59"/>
      <c r="R9" s="59"/>
      <c r="S9" s="59"/>
      <c r="T9" s="59"/>
      <c r="U9" s="59" t="str">
        <f>B15</f>
        <v>Total gastos</v>
      </c>
      <c r="V9" s="3">
        <f>P15*-1</f>
        <v>-47239500</v>
      </c>
      <c r="W9" s="59"/>
      <c r="X9" s="59"/>
      <c r="Y9" s="59"/>
      <c r="Z9" s="59"/>
    </row>
    <row r="10" spans="1:26" ht="15.75" customHeight="1" x14ac:dyDescent="0.3">
      <c r="A10" s="64"/>
      <c r="B10" s="16" t="s">
        <v>19</v>
      </c>
      <c r="C10" s="17">
        <v>2000000</v>
      </c>
      <c r="D10" s="18"/>
      <c r="E10" s="18">
        <v>2000000</v>
      </c>
      <c r="F10" s="18"/>
      <c r="G10" s="18"/>
      <c r="H10" s="18">
        <v>2000000</v>
      </c>
      <c r="I10" s="18"/>
      <c r="J10" s="18">
        <v>2000000</v>
      </c>
      <c r="K10" s="18"/>
      <c r="L10" s="18">
        <v>2000000</v>
      </c>
      <c r="M10" s="18"/>
      <c r="N10" s="46">
        <v>2000000</v>
      </c>
      <c r="O10" s="26"/>
      <c r="P10" s="47">
        <f t="shared" si="0"/>
        <v>12000000</v>
      </c>
      <c r="Q10" s="59"/>
      <c r="R10" s="59"/>
      <c r="S10" s="59"/>
      <c r="T10" s="59"/>
      <c r="U10" s="59" t="str">
        <f>B14</f>
        <v>Destino al ahorro</v>
      </c>
      <c r="V10" s="3">
        <f>P14</f>
        <v>14750000</v>
      </c>
      <c r="W10" s="59"/>
      <c r="X10" s="59"/>
      <c r="Y10" s="59"/>
      <c r="Z10" s="59"/>
    </row>
    <row r="11" spans="1:26" ht="15.75" customHeight="1" x14ac:dyDescent="0.3">
      <c r="A11" s="65"/>
      <c r="B11" s="19" t="s">
        <v>20</v>
      </c>
      <c r="C11" s="20"/>
      <c r="D11" s="21"/>
      <c r="E11" s="21"/>
      <c r="F11" s="21"/>
      <c r="G11" s="21"/>
      <c r="H11" s="21"/>
      <c r="I11" s="21"/>
      <c r="J11" s="21"/>
      <c r="K11" s="21"/>
      <c r="L11" s="21">
        <v>400000</v>
      </c>
      <c r="M11" s="21"/>
      <c r="N11" s="48"/>
      <c r="O11" s="26"/>
      <c r="P11" s="49">
        <f t="shared" si="0"/>
        <v>400000</v>
      </c>
      <c r="Q11" s="59"/>
      <c r="R11" s="59"/>
      <c r="S11" s="59"/>
      <c r="T11" s="59"/>
      <c r="U11" s="60" t="s">
        <v>21</v>
      </c>
      <c r="V11" s="3">
        <f>V8+V9-V10</f>
        <v>11910500</v>
      </c>
      <c r="W11" s="59"/>
      <c r="X11" s="59"/>
      <c r="Y11" s="59"/>
      <c r="Z11" s="59"/>
    </row>
    <row r="12" spans="1:26" ht="15.75" customHeight="1" x14ac:dyDescent="0.3">
      <c r="A12" s="22"/>
      <c r="B12" s="23" t="s">
        <v>15</v>
      </c>
      <c r="C12" s="24">
        <f t="shared" ref="C12:N12" si="1">SUM(C8:C11)</f>
        <v>8000000</v>
      </c>
      <c r="D12" s="25">
        <f t="shared" si="1"/>
        <v>5500000</v>
      </c>
      <c r="E12" s="25">
        <f t="shared" si="1"/>
        <v>6000000</v>
      </c>
      <c r="F12" s="25">
        <f t="shared" si="1"/>
        <v>5500000</v>
      </c>
      <c r="G12" s="25">
        <f t="shared" si="1"/>
        <v>4000000</v>
      </c>
      <c r="H12" s="25">
        <f t="shared" si="1"/>
        <v>9500000</v>
      </c>
      <c r="I12" s="25">
        <f t="shared" si="1"/>
        <v>5500000</v>
      </c>
      <c r="J12" s="25">
        <f t="shared" si="1"/>
        <v>6000000</v>
      </c>
      <c r="K12" s="25">
        <f t="shared" si="1"/>
        <v>4000000</v>
      </c>
      <c r="L12" s="25">
        <f t="shared" si="1"/>
        <v>6400000</v>
      </c>
      <c r="M12" s="25">
        <f t="shared" si="1"/>
        <v>5500000</v>
      </c>
      <c r="N12" s="50">
        <f t="shared" si="1"/>
        <v>8000000</v>
      </c>
      <c r="O12" s="26"/>
      <c r="P12" s="51">
        <f t="shared" si="0"/>
        <v>73900000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5.75" customHeight="1" x14ac:dyDescent="0.3">
      <c r="A13" s="22"/>
      <c r="B13" s="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5.75" customHeight="1" x14ac:dyDescent="0.3">
      <c r="A14" s="63" t="s">
        <v>22</v>
      </c>
      <c r="B14" s="27" t="s">
        <v>23</v>
      </c>
      <c r="C14" s="28">
        <v>1500000</v>
      </c>
      <c r="D14" s="28">
        <v>700000</v>
      </c>
      <c r="E14" s="28">
        <v>1500000</v>
      </c>
      <c r="F14" s="28">
        <v>1500000</v>
      </c>
      <c r="G14" s="28">
        <v>550000</v>
      </c>
      <c r="H14" s="28">
        <v>1500000</v>
      </c>
      <c r="I14" s="28">
        <v>1500000</v>
      </c>
      <c r="J14" s="28">
        <v>1500000</v>
      </c>
      <c r="K14" s="28"/>
      <c r="L14" s="28">
        <v>1500000</v>
      </c>
      <c r="M14" s="28">
        <v>1500000</v>
      </c>
      <c r="N14" s="52">
        <v>1500000</v>
      </c>
      <c r="O14" s="26"/>
      <c r="P14" s="53">
        <f t="shared" ref="P14:P39" si="2">SUM(C14:N14)</f>
        <v>14750000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5.75" customHeight="1" x14ac:dyDescent="0.3">
      <c r="A15" s="64"/>
      <c r="B15" s="29" t="s">
        <v>24</v>
      </c>
      <c r="C15" s="30">
        <f t="shared" ref="C15:N15" si="3">SUM(C18:C39)</f>
        <v>3161200</v>
      </c>
      <c r="D15" s="30">
        <f t="shared" si="3"/>
        <v>3896200</v>
      </c>
      <c r="E15" s="30">
        <f t="shared" si="3"/>
        <v>3241200</v>
      </c>
      <c r="F15" s="30">
        <f t="shared" si="3"/>
        <v>3241200</v>
      </c>
      <c r="G15" s="30">
        <f t="shared" si="3"/>
        <v>3411800</v>
      </c>
      <c r="H15" s="30">
        <f t="shared" si="3"/>
        <v>6817700</v>
      </c>
      <c r="I15" s="30">
        <f t="shared" si="3"/>
        <v>3881200</v>
      </c>
      <c r="J15" s="30">
        <f t="shared" si="3"/>
        <v>3878200</v>
      </c>
      <c r="K15" s="30">
        <f t="shared" si="3"/>
        <v>3998200</v>
      </c>
      <c r="L15" s="30">
        <f t="shared" si="3"/>
        <v>3678200</v>
      </c>
      <c r="M15" s="30">
        <f t="shared" si="3"/>
        <v>3673200</v>
      </c>
      <c r="N15" s="54">
        <f t="shared" si="3"/>
        <v>4361200</v>
      </c>
      <c r="O15" s="26"/>
      <c r="P15" s="55">
        <f t="shared" si="2"/>
        <v>47239500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5.75" customHeight="1" x14ac:dyDescent="0.3">
      <c r="A16" s="65"/>
      <c r="B16" s="31" t="s">
        <v>25</v>
      </c>
      <c r="C16" s="32">
        <f t="shared" ref="C16:N16" si="4">C12-C15-C14</f>
        <v>3338800</v>
      </c>
      <c r="D16" s="32">
        <f t="shared" si="4"/>
        <v>903800</v>
      </c>
      <c r="E16" s="32">
        <f t="shared" si="4"/>
        <v>1258800</v>
      </c>
      <c r="F16" s="32">
        <f t="shared" si="4"/>
        <v>758800</v>
      </c>
      <c r="G16" s="32">
        <f t="shared" si="4"/>
        <v>38200</v>
      </c>
      <c r="H16" s="32">
        <f t="shared" si="4"/>
        <v>1182300</v>
      </c>
      <c r="I16" s="32">
        <f t="shared" si="4"/>
        <v>118800</v>
      </c>
      <c r="J16" s="32">
        <f t="shared" si="4"/>
        <v>621800</v>
      </c>
      <c r="K16" s="32">
        <f t="shared" si="4"/>
        <v>1800</v>
      </c>
      <c r="L16" s="32">
        <f t="shared" si="4"/>
        <v>1221800</v>
      </c>
      <c r="M16" s="32">
        <f t="shared" si="4"/>
        <v>326800</v>
      </c>
      <c r="N16" s="56">
        <f t="shared" si="4"/>
        <v>2138800</v>
      </c>
      <c r="O16" s="26"/>
      <c r="P16" s="57">
        <f t="shared" si="2"/>
        <v>11910500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5.75" customHeight="1" x14ac:dyDescent="0.3">
      <c r="A17" s="22"/>
      <c r="B17" s="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f t="shared" si="2"/>
        <v>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5.75" customHeight="1" x14ac:dyDescent="0.3">
      <c r="A18" s="63" t="s">
        <v>26</v>
      </c>
      <c r="B18" s="33" t="s">
        <v>27</v>
      </c>
      <c r="C18" s="34">
        <v>1200000</v>
      </c>
      <c r="D18" s="28">
        <v>1200000</v>
      </c>
      <c r="E18" s="28">
        <v>1200000</v>
      </c>
      <c r="F18" s="28">
        <v>1200000</v>
      </c>
      <c r="G18" s="28">
        <v>1200000</v>
      </c>
      <c r="H18" s="28">
        <v>1200000</v>
      </c>
      <c r="I18" s="28">
        <v>1200000</v>
      </c>
      <c r="J18" s="28">
        <v>1200000</v>
      </c>
      <c r="K18" s="28">
        <v>1200000</v>
      </c>
      <c r="L18" s="28">
        <v>1200000</v>
      </c>
      <c r="M18" s="28">
        <v>1200000</v>
      </c>
      <c r="N18" s="52">
        <v>1200000</v>
      </c>
      <c r="O18" s="26"/>
      <c r="P18" s="53">
        <f t="shared" si="2"/>
        <v>14400000</v>
      </c>
      <c r="Q18" s="59"/>
      <c r="R18" s="59"/>
      <c r="S18" s="59"/>
      <c r="T18" s="59"/>
      <c r="W18" s="59"/>
      <c r="X18" s="59"/>
      <c r="Y18" s="59"/>
      <c r="Z18" s="59"/>
    </row>
    <row r="19" spans="1:26" ht="15.75" customHeight="1" x14ac:dyDescent="0.3">
      <c r="A19" s="64"/>
      <c r="B19" s="35" t="s">
        <v>28</v>
      </c>
      <c r="C19" s="36">
        <v>321000</v>
      </c>
      <c r="D19" s="30">
        <v>321000</v>
      </c>
      <c r="E19" s="30">
        <v>321000</v>
      </c>
      <c r="F19" s="30">
        <v>321000</v>
      </c>
      <c r="G19" s="30">
        <v>321000</v>
      </c>
      <c r="H19" s="30">
        <v>321000</v>
      </c>
      <c r="I19" s="30">
        <v>321000</v>
      </c>
      <c r="J19" s="30">
        <v>321000</v>
      </c>
      <c r="K19" s="30">
        <v>321000</v>
      </c>
      <c r="L19" s="30">
        <v>321000</v>
      </c>
      <c r="M19" s="30">
        <v>321000</v>
      </c>
      <c r="N19" s="54">
        <v>321000</v>
      </c>
      <c r="O19" s="26"/>
      <c r="P19" s="55">
        <f t="shared" si="2"/>
        <v>3852000</v>
      </c>
      <c r="Q19" s="59"/>
      <c r="R19" s="59"/>
      <c r="S19" s="59"/>
      <c r="T19" s="59"/>
      <c r="W19" s="59"/>
      <c r="X19" s="59"/>
      <c r="Y19" s="59"/>
      <c r="Z19" s="59"/>
    </row>
    <row r="20" spans="1:26" ht="15.75" customHeight="1" x14ac:dyDescent="0.3">
      <c r="A20" s="64"/>
      <c r="B20" s="35" t="s">
        <v>29</v>
      </c>
      <c r="C20" s="36">
        <f>65000+124000+32000</f>
        <v>221000</v>
      </c>
      <c r="D20" s="30">
        <v>221000</v>
      </c>
      <c r="E20" s="30">
        <v>221000</v>
      </c>
      <c r="F20" s="30">
        <v>221000</v>
      </c>
      <c r="G20" s="30">
        <v>221000</v>
      </c>
      <c r="H20" s="30">
        <v>221000</v>
      </c>
      <c r="I20" s="30">
        <v>221000</v>
      </c>
      <c r="J20" s="30">
        <v>221000</v>
      </c>
      <c r="K20" s="30">
        <v>221000</v>
      </c>
      <c r="L20" s="30">
        <v>221000</v>
      </c>
      <c r="M20" s="30">
        <v>221000</v>
      </c>
      <c r="N20" s="54">
        <v>221000</v>
      </c>
      <c r="O20" s="26"/>
      <c r="P20" s="55">
        <f t="shared" si="2"/>
        <v>2652000</v>
      </c>
      <c r="Q20" s="59"/>
      <c r="R20" s="59"/>
      <c r="S20" s="59"/>
      <c r="T20" s="59"/>
      <c r="W20" s="59"/>
      <c r="X20" s="59"/>
      <c r="Y20" s="59"/>
      <c r="Z20" s="59"/>
    </row>
    <row r="21" spans="1:26" ht="15.75" customHeight="1" x14ac:dyDescent="0.3">
      <c r="A21" s="64"/>
      <c r="B21" s="35" t="s">
        <v>30</v>
      </c>
      <c r="C21" s="36">
        <f>120000+65000</f>
        <v>185000</v>
      </c>
      <c r="D21" s="30">
        <v>185000</v>
      </c>
      <c r="E21" s="30">
        <v>185000</v>
      </c>
      <c r="F21" s="30">
        <v>185000</v>
      </c>
      <c r="G21" s="30">
        <v>185000</v>
      </c>
      <c r="H21" s="30">
        <v>185000</v>
      </c>
      <c r="I21" s="30">
        <v>185000</v>
      </c>
      <c r="J21" s="30">
        <v>185000</v>
      </c>
      <c r="K21" s="30">
        <v>185000</v>
      </c>
      <c r="L21" s="30">
        <v>185000</v>
      </c>
      <c r="M21" s="30">
        <v>185000</v>
      </c>
      <c r="N21" s="54">
        <v>185000</v>
      </c>
      <c r="O21" s="26"/>
      <c r="P21" s="55">
        <f t="shared" si="2"/>
        <v>2220000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5.75" customHeight="1" x14ac:dyDescent="0.3">
      <c r="A22" s="64"/>
      <c r="B22" s="35" t="s">
        <v>31</v>
      </c>
      <c r="C22" s="36">
        <v>134200</v>
      </c>
      <c r="D22" s="30">
        <v>134200</v>
      </c>
      <c r="E22" s="30">
        <v>134200</v>
      </c>
      <c r="F22" s="30">
        <v>134200</v>
      </c>
      <c r="G22" s="30">
        <v>134200</v>
      </c>
      <c r="H22" s="30">
        <v>134200</v>
      </c>
      <c r="I22" s="30">
        <v>134200</v>
      </c>
      <c r="J22" s="30">
        <v>134200</v>
      </c>
      <c r="K22" s="30">
        <v>134200</v>
      </c>
      <c r="L22" s="30">
        <v>134200</v>
      </c>
      <c r="M22" s="30">
        <v>134200</v>
      </c>
      <c r="N22" s="54">
        <v>134200</v>
      </c>
      <c r="O22" s="26"/>
      <c r="P22" s="55">
        <f t="shared" si="2"/>
        <v>1610400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.75" customHeight="1" x14ac:dyDescent="0.3">
      <c r="A23" s="64"/>
      <c r="B23" s="35" t="s">
        <v>32</v>
      </c>
      <c r="C23" s="36"/>
      <c r="D23" s="30">
        <v>75000</v>
      </c>
      <c r="E23" s="30">
        <v>75000</v>
      </c>
      <c r="F23" s="30">
        <v>75000</v>
      </c>
      <c r="G23" s="30"/>
      <c r="H23" s="30">
        <v>75000</v>
      </c>
      <c r="I23" s="30">
        <v>75000</v>
      </c>
      <c r="J23" s="30">
        <v>75000</v>
      </c>
      <c r="K23" s="30"/>
      <c r="L23" s="30">
        <v>75000</v>
      </c>
      <c r="M23" s="30">
        <v>75000</v>
      </c>
      <c r="N23" s="54"/>
      <c r="O23" s="26"/>
      <c r="P23" s="55">
        <f t="shared" si="2"/>
        <v>600000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5.75" customHeight="1" x14ac:dyDescent="0.3">
      <c r="A24" s="64"/>
      <c r="B24" s="35" t="s">
        <v>33</v>
      </c>
      <c r="C24" s="36"/>
      <c r="D24" s="30"/>
      <c r="E24" s="30"/>
      <c r="F24" s="30"/>
      <c r="G24" s="30"/>
      <c r="H24" s="30">
        <v>3000000</v>
      </c>
      <c r="I24" s="30"/>
      <c r="J24" s="30"/>
      <c r="K24" s="30"/>
      <c r="L24" s="30"/>
      <c r="M24" s="30"/>
      <c r="N24" s="54"/>
      <c r="O24" s="26"/>
      <c r="P24" s="55">
        <f t="shared" si="2"/>
        <v>3000000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5.75" customHeight="1" x14ac:dyDescent="0.3">
      <c r="A25" s="65"/>
      <c r="B25" s="37" t="s">
        <v>34</v>
      </c>
      <c r="C25" s="38"/>
      <c r="D25" s="39"/>
      <c r="E25" s="39"/>
      <c r="F25" s="39"/>
      <c r="G25" s="39"/>
      <c r="H25" s="39"/>
      <c r="I25" s="39"/>
      <c r="J25" s="39">
        <v>437000</v>
      </c>
      <c r="K25" s="39">
        <v>437000</v>
      </c>
      <c r="L25" s="39">
        <v>437000</v>
      </c>
      <c r="M25" s="39">
        <v>437000</v>
      </c>
      <c r="N25" s="58"/>
      <c r="O25" s="26"/>
      <c r="P25" s="57">
        <f t="shared" si="2"/>
        <v>1748000</v>
      </c>
      <c r="Q25" s="59"/>
      <c r="R25" s="59"/>
      <c r="S25" s="59"/>
      <c r="T25" s="59"/>
      <c r="U25" s="59" t="str">
        <f>A18</f>
        <v>Gastos fijos</v>
      </c>
      <c r="V25" s="3">
        <f>SUM(P18:P25)</f>
        <v>30082400</v>
      </c>
      <c r="W25" s="59"/>
      <c r="X25" s="59"/>
      <c r="Y25" s="59"/>
      <c r="Z25" s="59"/>
    </row>
    <row r="26" spans="1:26" ht="15.75" customHeight="1" x14ac:dyDescent="0.3">
      <c r="A26" s="63" t="s">
        <v>35</v>
      </c>
      <c r="B26" s="33" t="s">
        <v>36</v>
      </c>
      <c r="C26" s="34">
        <v>750000</v>
      </c>
      <c r="D26" s="28">
        <v>750000</v>
      </c>
      <c r="E26" s="28">
        <v>750000</v>
      </c>
      <c r="F26" s="28">
        <v>750000</v>
      </c>
      <c r="G26" s="28">
        <v>750000</v>
      </c>
      <c r="H26" s="28">
        <v>750000</v>
      </c>
      <c r="I26" s="28">
        <v>750000</v>
      </c>
      <c r="J26" s="28">
        <v>750000</v>
      </c>
      <c r="K26" s="28">
        <v>750000</v>
      </c>
      <c r="L26" s="28">
        <v>750000</v>
      </c>
      <c r="M26" s="28">
        <v>750000</v>
      </c>
      <c r="N26" s="52">
        <v>750000</v>
      </c>
      <c r="O26" s="26"/>
      <c r="P26" s="53">
        <f t="shared" si="2"/>
        <v>9000000</v>
      </c>
      <c r="Q26" s="59"/>
      <c r="R26" s="59"/>
      <c r="S26" s="59"/>
      <c r="T26" s="59"/>
      <c r="U26" s="59" t="str">
        <f>A26</f>
        <v>Gastos variables</v>
      </c>
      <c r="V26" s="3">
        <f>SUM(P26:P33)</f>
        <v>14662100</v>
      </c>
      <c r="W26" s="59"/>
      <c r="X26" s="59"/>
      <c r="Y26" s="59"/>
      <c r="Z26" s="59"/>
    </row>
    <row r="27" spans="1:26" ht="15.75" customHeight="1" x14ac:dyDescent="0.3">
      <c r="A27" s="64"/>
      <c r="B27" s="35" t="s">
        <v>37</v>
      </c>
      <c r="C27" s="36"/>
      <c r="D27" s="30"/>
      <c r="E27" s="30"/>
      <c r="F27" s="30"/>
      <c r="G27" s="30"/>
      <c r="H27" s="30"/>
      <c r="I27" s="30">
        <v>640000</v>
      </c>
      <c r="J27" s="30"/>
      <c r="K27" s="30"/>
      <c r="L27" s="30"/>
      <c r="M27" s="30"/>
      <c r="N27" s="54"/>
      <c r="O27" s="26"/>
      <c r="P27" s="55">
        <f t="shared" si="2"/>
        <v>640000</v>
      </c>
      <c r="Q27" s="59"/>
      <c r="R27" s="59"/>
      <c r="S27" s="59"/>
      <c r="T27" s="59"/>
      <c r="U27" s="59" t="str">
        <f>A34</f>
        <v>Gastos prescindibles</v>
      </c>
      <c r="V27" s="3">
        <f>SUM(P34:P39)</f>
        <v>2495000</v>
      </c>
      <c r="W27" s="59"/>
      <c r="X27" s="59"/>
      <c r="Y27" s="59"/>
      <c r="Z27" s="59"/>
    </row>
    <row r="28" spans="1:26" ht="15.75" customHeight="1" x14ac:dyDescent="0.3">
      <c r="A28" s="64"/>
      <c r="B28" s="35" t="s">
        <v>38</v>
      </c>
      <c r="C28" s="36">
        <v>80000</v>
      </c>
      <c r="D28" s="30">
        <v>80000</v>
      </c>
      <c r="E28" s="30">
        <v>80000</v>
      </c>
      <c r="F28" s="30">
        <v>80000</v>
      </c>
      <c r="G28" s="30">
        <v>80000</v>
      </c>
      <c r="H28" s="30">
        <v>80000</v>
      </c>
      <c r="I28" s="30">
        <v>80000</v>
      </c>
      <c r="J28" s="30">
        <v>80000</v>
      </c>
      <c r="K28" s="30">
        <v>80000</v>
      </c>
      <c r="L28" s="30">
        <v>80000</v>
      </c>
      <c r="M28" s="30">
        <v>80000</v>
      </c>
      <c r="N28" s="54">
        <v>80000</v>
      </c>
      <c r="O28" s="26"/>
      <c r="P28" s="55">
        <f t="shared" si="2"/>
        <v>960000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5.75" customHeight="1" x14ac:dyDescent="0.3">
      <c r="A29" s="64"/>
      <c r="B29" s="35" t="s">
        <v>39</v>
      </c>
      <c r="C29" s="3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4">
        <v>700000</v>
      </c>
      <c r="O29" s="26"/>
      <c r="P29" s="55">
        <f t="shared" si="2"/>
        <v>700000</v>
      </c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.75" customHeight="1" x14ac:dyDescent="0.3">
      <c r="A30" s="64"/>
      <c r="B30" s="35" t="s">
        <v>40</v>
      </c>
      <c r="C30" s="36"/>
      <c r="D30" s="30"/>
      <c r="E30" s="30"/>
      <c r="F30" s="30"/>
      <c r="G30" s="30">
        <v>245600</v>
      </c>
      <c r="H30" s="30"/>
      <c r="I30" s="30"/>
      <c r="J30" s="30"/>
      <c r="K30" s="30"/>
      <c r="L30" s="30"/>
      <c r="M30" s="30"/>
      <c r="N30" s="54"/>
      <c r="O30" s="26"/>
      <c r="P30" s="55">
        <f t="shared" si="2"/>
        <v>245600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.75" customHeight="1" x14ac:dyDescent="0.3">
      <c r="A31" s="64"/>
      <c r="B31" s="35" t="s">
        <v>41</v>
      </c>
      <c r="C31" s="36"/>
      <c r="D31" s="30"/>
      <c r="E31" s="30"/>
      <c r="F31" s="30"/>
      <c r="G31" s="30"/>
      <c r="H31" s="30">
        <v>500000</v>
      </c>
      <c r="I31" s="30"/>
      <c r="J31" s="30"/>
      <c r="K31" s="30"/>
      <c r="L31" s="30"/>
      <c r="M31" s="30"/>
      <c r="N31" s="54">
        <v>500000</v>
      </c>
      <c r="O31" s="26"/>
      <c r="P31" s="55">
        <f t="shared" si="2"/>
        <v>1000000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.75" customHeight="1" x14ac:dyDescent="0.3">
      <c r="A32" s="64"/>
      <c r="B32" s="35" t="s">
        <v>42</v>
      </c>
      <c r="C32" s="36">
        <v>170000</v>
      </c>
      <c r="D32" s="30">
        <v>170000</v>
      </c>
      <c r="E32" s="30">
        <v>170000</v>
      </c>
      <c r="F32" s="30">
        <v>170000</v>
      </c>
      <c r="G32" s="30">
        <v>170000</v>
      </c>
      <c r="H32" s="30">
        <v>170000</v>
      </c>
      <c r="I32" s="30">
        <v>170000</v>
      </c>
      <c r="J32" s="30">
        <v>170000</v>
      </c>
      <c r="K32" s="30">
        <v>170000</v>
      </c>
      <c r="L32" s="30">
        <v>170000</v>
      </c>
      <c r="M32" s="30">
        <v>170000</v>
      </c>
      <c r="N32" s="54">
        <v>170000</v>
      </c>
      <c r="O32" s="26"/>
      <c r="P32" s="55">
        <f t="shared" si="2"/>
        <v>2040000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.75" customHeight="1" x14ac:dyDescent="0.3">
      <c r="A33" s="65"/>
      <c r="B33" s="37" t="s">
        <v>43</v>
      </c>
      <c r="C33" s="38"/>
      <c r="D33" s="39"/>
      <c r="E33" s="39"/>
      <c r="F33" s="39"/>
      <c r="G33" s="39"/>
      <c r="H33" s="39">
        <v>76500</v>
      </c>
      <c r="I33" s="39"/>
      <c r="J33" s="39"/>
      <c r="K33" s="39"/>
      <c r="L33" s="39"/>
      <c r="M33" s="39"/>
      <c r="N33" s="58"/>
      <c r="O33" s="26"/>
      <c r="P33" s="57">
        <f t="shared" si="2"/>
        <v>76500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5.75" customHeight="1" x14ac:dyDescent="0.3">
      <c r="A34" s="63" t="s">
        <v>44</v>
      </c>
      <c r="B34" s="40" t="s">
        <v>45</v>
      </c>
      <c r="C34" s="34"/>
      <c r="D34" s="28"/>
      <c r="E34" s="28"/>
      <c r="F34" s="28"/>
      <c r="G34" s="28"/>
      <c r="H34" s="28"/>
      <c r="I34" s="28"/>
      <c r="J34" s="28"/>
      <c r="K34" s="28">
        <v>500000</v>
      </c>
      <c r="L34" s="28"/>
      <c r="M34" s="28"/>
      <c r="N34" s="52"/>
      <c r="O34" s="26"/>
      <c r="P34" s="53">
        <f t="shared" si="2"/>
        <v>500000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5.75" customHeight="1" x14ac:dyDescent="0.3">
      <c r="A35" s="64"/>
      <c r="B35" s="35" t="s">
        <v>46</v>
      </c>
      <c r="C35" s="36"/>
      <c r="D35" s="30">
        <v>360000</v>
      </c>
      <c r="E35" s="30"/>
      <c r="F35" s="30"/>
      <c r="G35" s="30"/>
      <c r="H35" s="30"/>
      <c r="I35" s="30"/>
      <c r="J35" s="30">
        <v>200000</v>
      </c>
      <c r="K35" s="30"/>
      <c r="L35" s="30"/>
      <c r="M35" s="30"/>
      <c r="N35" s="54"/>
      <c r="O35" s="26"/>
      <c r="P35" s="55">
        <f t="shared" si="2"/>
        <v>560000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5.75" customHeight="1" x14ac:dyDescent="0.3">
      <c r="A36" s="64"/>
      <c r="B36" s="35" t="s">
        <v>47</v>
      </c>
      <c r="C36" s="36">
        <v>100000</v>
      </c>
      <c r="D36" s="30">
        <v>100000</v>
      </c>
      <c r="E36" s="30">
        <v>100000</v>
      </c>
      <c r="F36" s="30">
        <v>100000</v>
      </c>
      <c r="G36" s="30">
        <v>100000</v>
      </c>
      <c r="H36" s="30">
        <v>100000</v>
      </c>
      <c r="I36" s="30">
        <v>100000</v>
      </c>
      <c r="J36" s="30">
        <v>100000</v>
      </c>
      <c r="K36" s="30"/>
      <c r="L36" s="30">
        <v>100000</v>
      </c>
      <c r="M36" s="30">
        <v>100000</v>
      </c>
      <c r="N36" s="54">
        <v>100000</v>
      </c>
      <c r="O36" s="26"/>
      <c r="P36" s="55">
        <f t="shared" si="2"/>
        <v>1100000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5.75" customHeight="1" x14ac:dyDescent="0.3">
      <c r="A37" s="64"/>
      <c r="B37" s="35" t="s">
        <v>48</v>
      </c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4"/>
      <c r="O37" s="26"/>
      <c r="P37" s="55">
        <f t="shared" si="2"/>
        <v>0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.75" customHeight="1" x14ac:dyDescent="0.3">
      <c r="A38" s="64"/>
      <c r="B38" s="35" t="s">
        <v>49</v>
      </c>
      <c r="C38" s="36"/>
      <c r="D38" s="30"/>
      <c r="E38" s="30">
        <v>5000</v>
      </c>
      <c r="F38" s="30">
        <v>5000</v>
      </c>
      <c r="G38" s="30">
        <v>5000</v>
      </c>
      <c r="H38" s="30">
        <v>5000</v>
      </c>
      <c r="I38" s="30">
        <v>5000</v>
      </c>
      <c r="J38" s="30">
        <v>5000</v>
      </c>
      <c r="K38" s="30"/>
      <c r="L38" s="30">
        <v>5000</v>
      </c>
      <c r="M38" s="30"/>
      <c r="N38" s="54"/>
      <c r="O38" s="26"/>
      <c r="P38" s="55">
        <f t="shared" si="2"/>
        <v>35000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 x14ac:dyDescent="0.3">
      <c r="A39" s="65"/>
      <c r="B39" s="37" t="s">
        <v>43</v>
      </c>
      <c r="C39" s="38"/>
      <c r="D39" s="39">
        <v>300000</v>
      </c>
      <c r="E39" s="39"/>
      <c r="F39" s="39"/>
      <c r="G39" s="39"/>
      <c r="H39" s="39"/>
      <c r="I39" s="39"/>
      <c r="J39" s="39"/>
      <c r="K39" s="39"/>
      <c r="L39" s="39"/>
      <c r="M39" s="39"/>
      <c r="N39" s="58"/>
      <c r="O39" s="26"/>
      <c r="P39" s="57">
        <f t="shared" si="2"/>
        <v>300000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 x14ac:dyDescent="0.3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 x14ac:dyDescent="0.3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 x14ac:dyDescent="0.3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 x14ac:dyDescent="0.3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 x14ac:dyDescent="0.3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 x14ac:dyDescent="0.3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 x14ac:dyDescent="0.3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 x14ac:dyDescent="0.3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customHeight="1" x14ac:dyDescent="0.3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 x14ac:dyDescent="0.3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 x14ac:dyDescent="0.3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 x14ac:dyDescent="0.3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 x14ac:dyDescent="0.3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customHeight="1" x14ac:dyDescent="0.3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customHeight="1" x14ac:dyDescent="0.3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customHeight="1" x14ac:dyDescent="0.3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customHeight="1" x14ac:dyDescent="0.3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customHeight="1" x14ac:dyDescent="0.3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customHeight="1" x14ac:dyDescent="0.3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customHeight="1" x14ac:dyDescent="0.3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customHeight="1" x14ac:dyDescent="0.3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customHeight="1" x14ac:dyDescent="0.3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customHeight="1" x14ac:dyDescent="0.3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customHeight="1" x14ac:dyDescent="0.3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customHeight="1" x14ac:dyDescent="0.3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customHeight="1" x14ac:dyDescent="0.3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customHeight="1" x14ac:dyDescent="0.3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 x14ac:dyDescent="0.3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 x14ac:dyDescent="0.3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 x14ac:dyDescent="0.3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 x14ac:dyDescent="0.3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 x14ac:dyDescent="0.3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 x14ac:dyDescent="0.3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 x14ac:dyDescent="0.3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 x14ac:dyDescent="0.3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 x14ac:dyDescent="0.3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 x14ac:dyDescent="0.3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 x14ac:dyDescent="0.3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 x14ac:dyDescent="0.3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 x14ac:dyDescent="0.3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 x14ac:dyDescent="0.3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 x14ac:dyDescent="0.3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 x14ac:dyDescent="0.3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 x14ac:dyDescent="0.3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 x14ac:dyDescent="0.3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 x14ac:dyDescent="0.3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 x14ac:dyDescent="0.3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 x14ac:dyDescent="0.3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 x14ac:dyDescent="0.3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 x14ac:dyDescent="0.3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 x14ac:dyDescent="0.3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 x14ac:dyDescent="0.3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 x14ac:dyDescent="0.3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 x14ac:dyDescent="0.3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 x14ac:dyDescent="0.3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 x14ac:dyDescent="0.3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 x14ac:dyDescent="0.3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 x14ac:dyDescent="0.3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 x14ac:dyDescent="0.3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 x14ac:dyDescent="0.3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 x14ac:dyDescent="0.3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 x14ac:dyDescent="0.3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 x14ac:dyDescent="0.3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 x14ac:dyDescent="0.3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 x14ac:dyDescent="0.3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 x14ac:dyDescent="0.3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 x14ac:dyDescent="0.3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 x14ac:dyDescent="0.3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 x14ac:dyDescent="0.3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 x14ac:dyDescent="0.3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 x14ac:dyDescent="0.3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 x14ac:dyDescent="0.3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 x14ac:dyDescent="0.3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 x14ac:dyDescent="0.3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 x14ac:dyDescent="0.3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 x14ac:dyDescent="0.3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 x14ac:dyDescent="0.3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 x14ac:dyDescent="0.3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 x14ac:dyDescent="0.3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 x14ac:dyDescent="0.3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 x14ac:dyDescent="0.3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 x14ac:dyDescent="0.3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 x14ac:dyDescent="0.3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 x14ac:dyDescent="0.3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 x14ac:dyDescent="0.3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 x14ac:dyDescent="0.3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 x14ac:dyDescent="0.3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 x14ac:dyDescent="0.3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 x14ac:dyDescent="0.3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 x14ac:dyDescent="0.3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 x14ac:dyDescent="0.3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 x14ac:dyDescent="0.3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 x14ac:dyDescent="0.3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 x14ac:dyDescent="0.3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 x14ac:dyDescent="0.3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 x14ac:dyDescent="0.3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 x14ac:dyDescent="0.3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 x14ac:dyDescent="0.3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 x14ac:dyDescent="0.3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 x14ac:dyDescent="0.3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 x14ac:dyDescent="0.3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 x14ac:dyDescent="0.3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 x14ac:dyDescent="0.3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 x14ac:dyDescent="0.3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 x14ac:dyDescent="0.3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 x14ac:dyDescent="0.3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 x14ac:dyDescent="0.3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 x14ac:dyDescent="0.3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 x14ac:dyDescent="0.3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 x14ac:dyDescent="0.3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 x14ac:dyDescent="0.3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 x14ac:dyDescent="0.3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 x14ac:dyDescent="0.3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 x14ac:dyDescent="0.3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 x14ac:dyDescent="0.3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 x14ac:dyDescent="0.3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 x14ac:dyDescent="0.3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 x14ac:dyDescent="0.3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 x14ac:dyDescent="0.3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 x14ac:dyDescent="0.3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 x14ac:dyDescent="0.3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 x14ac:dyDescent="0.3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 x14ac:dyDescent="0.3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 x14ac:dyDescent="0.3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 x14ac:dyDescent="0.3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 x14ac:dyDescent="0.3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 x14ac:dyDescent="0.3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 x14ac:dyDescent="0.3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 x14ac:dyDescent="0.3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 x14ac:dyDescent="0.3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x14ac:dyDescent="0.3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 x14ac:dyDescent="0.3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 x14ac:dyDescent="0.3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 x14ac:dyDescent="0.3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 x14ac:dyDescent="0.3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 x14ac:dyDescent="0.3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 x14ac:dyDescent="0.3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 x14ac:dyDescent="0.3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 x14ac:dyDescent="0.3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 x14ac:dyDescent="0.3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 x14ac:dyDescent="0.3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 x14ac:dyDescent="0.3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 x14ac:dyDescent="0.3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 x14ac:dyDescent="0.3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 x14ac:dyDescent="0.3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 x14ac:dyDescent="0.3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 x14ac:dyDescent="0.3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 x14ac:dyDescent="0.3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 x14ac:dyDescent="0.3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 x14ac:dyDescent="0.3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 x14ac:dyDescent="0.3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 x14ac:dyDescent="0.3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 x14ac:dyDescent="0.3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 x14ac:dyDescent="0.3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 x14ac:dyDescent="0.3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 x14ac:dyDescent="0.3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 x14ac:dyDescent="0.3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 x14ac:dyDescent="0.3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 x14ac:dyDescent="0.3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 x14ac:dyDescent="0.3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 x14ac:dyDescent="0.3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 x14ac:dyDescent="0.3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 x14ac:dyDescent="0.3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 x14ac:dyDescent="0.3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 x14ac:dyDescent="0.3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 x14ac:dyDescent="0.3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 x14ac:dyDescent="0.3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 x14ac:dyDescent="0.3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 x14ac:dyDescent="0.3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 x14ac:dyDescent="0.3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 x14ac:dyDescent="0.3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 x14ac:dyDescent="0.3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 x14ac:dyDescent="0.3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 x14ac:dyDescent="0.3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 x14ac:dyDescent="0.3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 x14ac:dyDescent="0.3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 x14ac:dyDescent="0.3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 x14ac:dyDescent="0.3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 x14ac:dyDescent="0.3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 x14ac:dyDescent="0.3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 x14ac:dyDescent="0.3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 x14ac:dyDescent="0.3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 x14ac:dyDescent="0.3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 x14ac:dyDescent="0.3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 x14ac:dyDescent="0.3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 x14ac:dyDescent="0.3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 x14ac:dyDescent="0.3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 x14ac:dyDescent="0.3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 x14ac:dyDescent="0.3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 x14ac:dyDescent="0.3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 x14ac:dyDescent="0.3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 x14ac:dyDescent="0.3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 x14ac:dyDescent="0.3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 x14ac:dyDescent="0.3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 x14ac:dyDescent="0.3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 x14ac:dyDescent="0.3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 x14ac:dyDescent="0.3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 x14ac:dyDescent="0.3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 x14ac:dyDescent="0.3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 x14ac:dyDescent="0.3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 x14ac:dyDescent="0.3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 x14ac:dyDescent="0.3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 x14ac:dyDescent="0.3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 x14ac:dyDescent="0.3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 x14ac:dyDescent="0.3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 x14ac:dyDescent="0.3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 x14ac:dyDescent="0.3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 x14ac:dyDescent="0.3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 x14ac:dyDescent="0.3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 x14ac:dyDescent="0.3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 x14ac:dyDescent="0.3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 x14ac:dyDescent="0.3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 x14ac:dyDescent="0.3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 x14ac:dyDescent="0.3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 x14ac:dyDescent="0.3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 x14ac:dyDescent="0.3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 x14ac:dyDescent="0.3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 x14ac:dyDescent="0.3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 x14ac:dyDescent="0.3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 x14ac:dyDescent="0.3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 x14ac:dyDescent="0.3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 x14ac:dyDescent="0.3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 x14ac:dyDescent="0.3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 x14ac:dyDescent="0.3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 x14ac:dyDescent="0.3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 x14ac:dyDescent="0.3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 x14ac:dyDescent="0.3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 x14ac:dyDescent="0.3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 x14ac:dyDescent="0.3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 x14ac:dyDescent="0.3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 x14ac:dyDescent="0.3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 x14ac:dyDescent="0.3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 x14ac:dyDescent="0.3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 x14ac:dyDescent="0.3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 x14ac:dyDescent="0.3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 x14ac:dyDescent="0.3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 x14ac:dyDescent="0.3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 x14ac:dyDescent="0.3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 x14ac:dyDescent="0.3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 x14ac:dyDescent="0.3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 x14ac:dyDescent="0.3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 x14ac:dyDescent="0.3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 x14ac:dyDescent="0.3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 x14ac:dyDescent="0.3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 x14ac:dyDescent="0.3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 x14ac:dyDescent="0.3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 x14ac:dyDescent="0.3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 x14ac:dyDescent="0.3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 x14ac:dyDescent="0.3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 x14ac:dyDescent="0.3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 x14ac:dyDescent="0.3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 x14ac:dyDescent="0.3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 x14ac:dyDescent="0.3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 x14ac:dyDescent="0.3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 x14ac:dyDescent="0.3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 x14ac:dyDescent="0.3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 x14ac:dyDescent="0.3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 x14ac:dyDescent="0.3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 x14ac:dyDescent="0.3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 x14ac:dyDescent="0.3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 x14ac:dyDescent="0.3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 x14ac:dyDescent="0.3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 x14ac:dyDescent="0.3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 x14ac:dyDescent="0.3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 x14ac:dyDescent="0.3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 x14ac:dyDescent="0.3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 x14ac:dyDescent="0.3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 x14ac:dyDescent="0.3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 x14ac:dyDescent="0.3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 x14ac:dyDescent="0.3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 x14ac:dyDescent="0.3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 x14ac:dyDescent="0.3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 x14ac:dyDescent="0.3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 x14ac:dyDescent="0.3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 x14ac:dyDescent="0.3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 x14ac:dyDescent="0.3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 x14ac:dyDescent="0.3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 x14ac:dyDescent="0.3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 x14ac:dyDescent="0.3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 x14ac:dyDescent="0.3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 x14ac:dyDescent="0.3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 x14ac:dyDescent="0.3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 x14ac:dyDescent="0.3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 x14ac:dyDescent="0.3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 x14ac:dyDescent="0.3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 x14ac:dyDescent="0.3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 x14ac:dyDescent="0.3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 x14ac:dyDescent="0.3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 x14ac:dyDescent="0.3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 x14ac:dyDescent="0.3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 x14ac:dyDescent="0.3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 x14ac:dyDescent="0.3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 x14ac:dyDescent="0.3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 x14ac:dyDescent="0.3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 x14ac:dyDescent="0.3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 x14ac:dyDescent="0.3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 x14ac:dyDescent="0.3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 x14ac:dyDescent="0.3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 x14ac:dyDescent="0.3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 x14ac:dyDescent="0.3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 x14ac:dyDescent="0.3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 x14ac:dyDescent="0.3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 x14ac:dyDescent="0.3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 x14ac:dyDescent="0.3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 x14ac:dyDescent="0.3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 x14ac:dyDescent="0.3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 x14ac:dyDescent="0.3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 x14ac:dyDescent="0.3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 x14ac:dyDescent="0.3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 x14ac:dyDescent="0.3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 x14ac:dyDescent="0.3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 x14ac:dyDescent="0.3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 x14ac:dyDescent="0.3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 x14ac:dyDescent="0.3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 x14ac:dyDescent="0.3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 x14ac:dyDescent="0.3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 x14ac:dyDescent="0.3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 x14ac:dyDescent="0.3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 x14ac:dyDescent="0.3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 x14ac:dyDescent="0.3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 x14ac:dyDescent="0.3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 x14ac:dyDescent="0.3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 x14ac:dyDescent="0.3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 x14ac:dyDescent="0.3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 x14ac:dyDescent="0.3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 x14ac:dyDescent="0.3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 x14ac:dyDescent="0.3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 x14ac:dyDescent="0.3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 x14ac:dyDescent="0.3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 x14ac:dyDescent="0.3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 x14ac:dyDescent="0.3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 x14ac:dyDescent="0.3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 x14ac:dyDescent="0.3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 x14ac:dyDescent="0.3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 x14ac:dyDescent="0.3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 x14ac:dyDescent="0.3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 x14ac:dyDescent="0.3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 x14ac:dyDescent="0.3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 x14ac:dyDescent="0.3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 x14ac:dyDescent="0.3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 x14ac:dyDescent="0.3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 x14ac:dyDescent="0.3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 x14ac:dyDescent="0.3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 x14ac:dyDescent="0.3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 x14ac:dyDescent="0.3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 x14ac:dyDescent="0.3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 x14ac:dyDescent="0.3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 x14ac:dyDescent="0.3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 x14ac:dyDescent="0.3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 x14ac:dyDescent="0.3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 x14ac:dyDescent="0.3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 x14ac:dyDescent="0.3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 x14ac:dyDescent="0.3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 x14ac:dyDescent="0.3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 x14ac:dyDescent="0.3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 x14ac:dyDescent="0.3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 x14ac:dyDescent="0.3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 x14ac:dyDescent="0.3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 x14ac:dyDescent="0.3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 x14ac:dyDescent="0.3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 x14ac:dyDescent="0.3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 x14ac:dyDescent="0.3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 x14ac:dyDescent="0.3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 x14ac:dyDescent="0.3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 x14ac:dyDescent="0.3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 x14ac:dyDescent="0.3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 x14ac:dyDescent="0.3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 x14ac:dyDescent="0.3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 x14ac:dyDescent="0.3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 x14ac:dyDescent="0.3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 x14ac:dyDescent="0.3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 x14ac:dyDescent="0.3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 x14ac:dyDescent="0.3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 x14ac:dyDescent="0.3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 x14ac:dyDescent="0.3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 x14ac:dyDescent="0.3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 x14ac:dyDescent="0.3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 x14ac:dyDescent="0.3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 x14ac:dyDescent="0.3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 x14ac:dyDescent="0.3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 x14ac:dyDescent="0.3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 x14ac:dyDescent="0.3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 x14ac:dyDescent="0.3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 x14ac:dyDescent="0.3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 x14ac:dyDescent="0.3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 x14ac:dyDescent="0.3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 x14ac:dyDescent="0.3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 x14ac:dyDescent="0.3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 x14ac:dyDescent="0.3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 x14ac:dyDescent="0.3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 x14ac:dyDescent="0.3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 x14ac:dyDescent="0.3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 x14ac:dyDescent="0.3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 x14ac:dyDescent="0.3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 x14ac:dyDescent="0.3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 x14ac:dyDescent="0.3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 x14ac:dyDescent="0.3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 x14ac:dyDescent="0.3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 x14ac:dyDescent="0.3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 x14ac:dyDescent="0.3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 x14ac:dyDescent="0.3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 x14ac:dyDescent="0.3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 x14ac:dyDescent="0.3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 x14ac:dyDescent="0.3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 x14ac:dyDescent="0.3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 x14ac:dyDescent="0.3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 x14ac:dyDescent="0.3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 x14ac:dyDescent="0.3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 x14ac:dyDescent="0.3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 x14ac:dyDescent="0.3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 x14ac:dyDescent="0.3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 x14ac:dyDescent="0.3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 x14ac:dyDescent="0.3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 x14ac:dyDescent="0.3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 x14ac:dyDescent="0.3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 x14ac:dyDescent="0.3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 x14ac:dyDescent="0.3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 x14ac:dyDescent="0.3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 x14ac:dyDescent="0.3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 x14ac:dyDescent="0.3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 x14ac:dyDescent="0.3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 x14ac:dyDescent="0.3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 x14ac:dyDescent="0.3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 x14ac:dyDescent="0.3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 x14ac:dyDescent="0.3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 x14ac:dyDescent="0.3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 x14ac:dyDescent="0.3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 x14ac:dyDescent="0.3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 x14ac:dyDescent="0.3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 x14ac:dyDescent="0.3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 x14ac:dyDescent="0.3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 x14ac:dyDescent="0.3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 x14ac:dyDescent="0.3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 x14ac:dyDescent="0.3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 x14ac:dyDescent="0.3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 x14ac:dyDescent="0.3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 x14ac:dyDescent="0.3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 x14ac:dyDescent="0.3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 x14ac:dyDescent="0.3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 x14ac:dyDescent="0.3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 x14ac:dyDescent="0.3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 x14ac:dyDescent="0.3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 x14ac:dyDescent="0.3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 x14ac:dyDescent="0.3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 x14ac:dyDescent="0.3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 x14ac:dyDescent="0.3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 x14ac:dyDescent="0.3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 x14ac:dyDescent="0.3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 x14ac:dyDescent="0.3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 x14ac:dyDescent="0.3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 x14ac:dyDescent="0.3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 x14ac:dyDescent="0.3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 x14ac:dyDescent="0.3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 x14ac:dyDescent="0.3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 x14ac:dyDescent="0.3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 x14ac:dyDescent="0.3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 x14ac:dyDescent="0.3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 x14ac:dyDescent="0.3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 x14ac:dyDescent="0.3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 x14ac:dyDescent="0.3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 x14ac:dyDescent="0.3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 x14ac:dyDescent="0.3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 x14ac:dyDescent="0.3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 x14ac:dyDescent="0.3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 x14ac:dyDescent="0.3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 x14ac:dyDescent="0.3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 x14ac:dyDescent="0.3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 x14ac:dyDescent="0.3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 x14ac:dyDescent="0.3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 x14ac:dyDescent="0.3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 x14ac:dyDescent="0.3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 x14ac:dyDescent="0.3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 x14ac:dyDescent="0.3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 x14ac:dyDescent="0.3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 x14ac:dyDescent="0.3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 x14ac:dyDescent="0.3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 x14ac:dyDescent="0.3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 x14ac:dyDescent="0.3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 x14ac:dyDescent="0.3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 x14ac:dyDescent="0.3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 x14ac:dyDescent="0.3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 x14ac:dyDescent="0.3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 x14ac:dyDescent="0.3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 x14ac:dyDescent="0.3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 x14ac:dyDescent="0.3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 x14ac:dyDescent="0.3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 x14ac:dyDescent="0.3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 x14ac:dyDescent="0.3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 x14ac:dyDescent="0.3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 x14ac:dyDescent="0.3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 x14ac:dyDescent="0.3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 x14ac:dyDescent="0.3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 x14ac:dyDescent="0.3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 x14ac:dyDescent="0.3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 x14ac:dyDescent="0.3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 x14ac:dyDescent="0.3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 x14ac:dyDescent="0.3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 x14ac:dyDescent="0.3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 x14ac:dyDescent="0.3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 x14ac:dyDescent="0.3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 x14ac:dyDescent="0.3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 x14ac:dyDescent="0.3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 x14ac:dyDescent="0.3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 x14ac:dyDescent="0.3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 x14ac:dyDescent="0.3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 x14ac:dyDescent="0.3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 x14ac:dyDescent="0.3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 x14ac:dyDescent="0.3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 x14ac:dyDescent="0.3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 x14ac:dyDescent="0.3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 x14ac:dyDescent="0.3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 x14ac:dyDescent="0.3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 x14ac:dyDescent="0.3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 x14ac:dyDescent="0.3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 x14ac:dyDescent="0.3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 x14ac:dyDescent="0.3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 x14ac:dyDescent="0.3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 x14ac:dyDescent="0.3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 x14ac:dyDescent="0.3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 x14ac:dyDescent="0.3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 x14ac:dyDescent="0.3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 x14ac:dyDescent="0.3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 x14ac:dyDescent="0.3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 x14ac:dyDescent="0.3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 x14ac:dyDescent="0.3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 x14ac:dyDescent="0.3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 x14ac:dyDescent="0.3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 x14ac:dyDescent="0.3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 x14ac:dyDescent="0.3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 x14ac:dyDescent="0.3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 x14ac:dyDescent="0.3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 x14ac:dyDescent="0.3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 x14ac:dyDescent="0.3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 x14ac:dyDescent="0.3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 x14ac:dyDescent="0.3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 x14ac:dyDescent="0.3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 x14ac:dyDescent="0.3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 x14ac:dyDescent="0.3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 x14ac:dyDescent="0.3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 x14ac:dyDescent="0.3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 x14ac:dyDescent="0.3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 x14ac:dyDescent="0.3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 x14ac:dyDescent="0.3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 x14ac:dyDescent="0.3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 x14ac:dyDescent="0.3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 x14ac:dyDescent="0.3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 x14ac:dyDescent="0.3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 x14ac:dyDescent="0.3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 x14ac:dyDescent="0.3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 x14ac:dyDescent="0.3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 x14ac:dyDescent="0.3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 x14ac:dyDescent="0.3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 x14ac:dyDescent="0.3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 x14ac:dyDescent="0.3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 x14ac:dyDescent="0.3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 x14ac:dyDescent="0.3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 x14ac:dyDescent="0.3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 x14ac:dyDescent="0.3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 x14ac:dyDescent="0.3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 x14ac:dyDescent="0.3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 x14ac:dyDescent="0.3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 x14ac:dyDescent="0.3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 x14ac:dyDescent="0.3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 x14ac:dyDescent="0.3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 x14ac:dyDescent="0.3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 x14ac:dyDescent="0.3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 x14ac:dyDescent="0.3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 x14ac:dyDescent="0.3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 x14ac:dyDescent="0.3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 x14ac:dyDescent="0.3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 x14ac:dyDescent="0.3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 x14ac:dyDescent="0.3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 x14ac:dyDescent="0.3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 x14ac:dyDescent="0.3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 x14ac:dyDescent="0.3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 x14ac:dyDescent="0.3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 x14ac:dyDescent="0.3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 x14ac:dyDescent="0.3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 x14ac:dyDescent="0.3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 x14ac:dyDescent="0.3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 x14ac:dyDescent="0.3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 x14ac:dyDescent="0.3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 x14ac:dyDescent="0.3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 x14ac:dyDescent="0.3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 x14ac:dyDescent="0.3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 x14ac:dyDescent="0.3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 x14ac:dyDescent="0.3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 x14ac:dyDescent="0.3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 x14ac:dyDescent="0.3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 x14ac:dyDescent="0.3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 x14ac:dyDescent="0.3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 x14ac:dyDescent="0.3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 x14ac:dyDescent="0.3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 x14ac:dyDescent="0.3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 x14ac:dyDescent="0.3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 x14ac:dyDescent="0.3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 x14ac:dyDescent="0.3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 x14ac:dyDescent="0.3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 x14ac:dyDescent="0.3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 x14ac:dyDescent="0.3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 x14ac:dyDescent="0.3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 x14ac:dyDescent="0.3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 x14ac:dyDescent="0.3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 x14ac:dyDescent="0.3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 x14ac:dyDescent="0.3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 x14ac:dyDescent="0.3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 x14ac:dyDescent="0.3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 x14ac:dyDescent="0.3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 x14ac:dyDescent="0.3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 x14ac:dyDescent="0.3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 x14ac:dyDescent="0.3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 x14ac:dyDescent="0.3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 x14ac:dyDescent="0.3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 x14ac:dyDescent="0.3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 x14ac:dyDescent="0.3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 x14ac:dyDescent="0.3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 x14ac:dyDescent="0.3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 x14ac:dyDescent="0.3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 x14ac:dyDescent="0.3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 x14ac:dyDescent="0.3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 x14ac:dyDescent="0.3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 x14ac:dyDescent="0.3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 x14ac:dyDescent="0.3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 x14ac:dyDescent="0.3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 x14ac:dyDescent="0.3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 x14ac:dyDescent="0.3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 x14ac:dyDescent="0.3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 x14ac:dyDescent="0.3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 x14ac:dyDescent="0.3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 x14ac:dyDescent="0.3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 x14ac:dyDescent="0.3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 x14ac:dyDescent="0.3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 x14ac:dyDescent="0.3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 x14ac:dyDescent="0.3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 x14ac:dyDescent="0.3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 x14ac:dyDescent="0.3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 x14ac:dyDescent="0.3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 x14ac:dyDescent="0.3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 x14ac:dyDescent="0.3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 x14ac:dyDescent="0.3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 x14ac:dyDescent="0.3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 x14ac:dyDescent="0.3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 x14ac:dyDescent="0.3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 x14ac:dyDescent="0.3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 x14ac:dyDescent="0.3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 x14ac:dyDescent="0.3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 x14ac:dyDescent="0.3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 x14ac:dyDescent="0.3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 x14ac:dyDescent="0.3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 x14ac:dyDescent="0.3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 x14ac:dyDescent="0.3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 x14ac:dyDescent="0.3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 x14ac:dyDescent="0.3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 x14ac:dyDescent="0.3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 x14ac:dyDescent="0.3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 x14ac:dyDescent="0.3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 x14ac:dyDescent="0.3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 x14ac:dyDescent="0.3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 x14ac:dyDescent="0.3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 x14ac:dyDescent="0.3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 x14ac:dyDescent="0.3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 x14ac:dyDescent="0.3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 x14ac:dyDescent="0.3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 x14ac:dyDescent="0.3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 x14ac:dyDescent="0.3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 x14ac:dyDescent="0.3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 x14ac:dyDescent="0.3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 x14ac:dyDescent="0.3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 x14ac:dyDescent="0.3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 x14ac:dyDescent="0.3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 x14ac:dyDescent="0.3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 x14ac:dyDescent="0.3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 x14ac:dyDescent="0.3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 x14ac:dyDescent="0.3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 x14ac:dyDescent="0.3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 x14ac:dyDescent="0.3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 x14ac:dyDescent="0.3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 x14ac:dyDescent="0.3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 x14ac:dyDescent="0.3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 x14ac:dyDescent="0.3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 x14ac:dyDescent="0.3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 x14ac:dyDescent="0.3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 x14ac:dyDescent="0.3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 x14ac:dyDescent="0.3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 x14ac:dyDescent="0.3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 x14ac:dyDescent="0.3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 x14ac:dyDescent="0.3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 x14ac:dyDescent="0.3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 x14ac:dyDescent="0.3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 x14ac:dyDescent="0.3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 x14ac:dyDescent="0.3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 x14ac:dyDescent="0.3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 x14ac:dyDescent="0.3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 x14ac:dyDescent="0.3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 x14ac:dyDescent="0.3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 x14ac:dyDescent="0.3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 x14ac:dyDescent="0.3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 x14ac:dyDescent="0.3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 x14ac:dyDescent="0.3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 x14ac:dyDescent="0.3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 x14ac:dyDescent="0.3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 x14ac:dyDescent="0.3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 x14ac:dyDescent="0.3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 x14ac:dyDescent="0.3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 x14ac:dyDescent="0.3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 x14ac:dyDescent="0.3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 x14ac:dyDescent="0.3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 x14ac:dyDescent="0.3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 x14ac:dyDescent="0.3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 x14ac:dyDescent="0.3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 x14ac:dyDescent="0.3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 x14ac:dyDescent="0.3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 x14ac:dyDescent="0.3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 x14ac:dyDescent="0.3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 x14ac:dyDescent="0.3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 x14ac:dyDescent="0.3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 x14ac:dyDescent="0.3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 x14ac:dyDescent="0.3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 x14ac:dyDescent="0.3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 x14ac:dyDescent="0.3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 x14ac:dyDescent="0.3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 x14ac:dyDescent="0.3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 x14ac:dyDescent="0.3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 x14ac:dyDescent="0.3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 x14ac:dyDescent="0.3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 x14ac:dyDescent="0.3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 x14ac:dyDescent="0.3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 x14ac:dyDescent="0.3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 x14ac:dyDescent="0.3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 x14ac:dyDescent="0.3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 x14ac:dyDescent="0.3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 x14ac:dyDescent="0.3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 x14ac:dyDescent="0.3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 x14ac:dyDescent="0.3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 x14ac:dyDescent="0.3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 x14ac:dyDescent="0.3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 x14ac:dyDescent="0.3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 x14ac:dyDescent="0.3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 x14ac:dyDescent="0.3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 x14ac:dyDescent="0.3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 x14ac:dyDescent="0.3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 x14ac:dyDescent="0.3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 x14ac:dyDescent="0.3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 x14ac:dyDescent="0.3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 x14ac:dyDescent="0.3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 x14ac:dyDescent="0.3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 x14ac:dyDescent="0.3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 x14ac:dyDescent="0.3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 x14ac:dyDescent="0.3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 x14ac:dyDescent="0.3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 x14ac:dyDescent="0.3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 x14ac:dyDescent="0.3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 x14ac:dyDescent="0.3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 x14ac:dyDescent="0.3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 x14ac:dyDescent="0.3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 x14ac:dyDescent="0.3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 x14ac:dyDescent="0.3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 x14ac:dyDescent="0.3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 x14ac:dyDescent="0.3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 x14ac:dyDescent="0.3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 x14ac:dyDescent="0.3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 x14ac:dyDescent="0.3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 x14ac:dyDescent="0.3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 x14ac:dyDescent="0.3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 x14ac:dyDescent="0.3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 x14ac:dyDescent="0.3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 x14ac:dyDescent="0.3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 x14ac:dyDescent="0.3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 x14ac:dyDescent="0.3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 x14ac:dyDescent="0.3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 x14ac:dyDescent="0.3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 x14ac:dyDescent="0.3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 x14ac:dyDescent="0.3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 x14ac:dyDescent="0.3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 x14ac:dyDescent="0.3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 x14ac:dyDescent="0.3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 x14ac:dyDescent="0.3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 x14ac:dyDescent="0.3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 x14ac:dyDescent="0.3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 x14ac:dyDescent="0.3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 x14ac:dyDescent="0.3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 x14ac:dyDescent="0.3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 x14ac:dyDescent="0.3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 x14ac:dyDescent="0.3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 x14ac:dyDescent="0.3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 x14ac:dyDescent="0.3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 x14ac:dyDescent="0.3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 x14ac:dyDescent="0.3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 x14ac:dyDescent="0.3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 x14ac:dyDescent="0.3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 x14ac:dyDescent="0.3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 x14ac:dyDescent="0.3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 x14ac:dyDescent="0.3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 x14ac:dyDescent="0.3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 x14ac:dyDescent="0.3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 x14ac:dyDescent="0.3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 x14ac:dyDescent="0.3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 x14ac:dyDescent="0.3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 x14ac:dyDescent="0.3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 x14ac:dyDescent="0.3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 x14ac:dyDescent="0.3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 x14ac:dyDescent="0.3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 x14ac:dyDescent="0.3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 x14ac:dyDescent="0.3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 x14ac:dyDescent="0.3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 x14ac:dyDescent="0.3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 x14ac:dyDescent="0.3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 x14ac:dyDescent="0.3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 x14ac:dyDescent="0.3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 x14ac:dyDescent="0.3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 x14ac:dyDescent="0.3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 x14ac:dyDescent="0.3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 x14ac:dyDescent="0.3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 x14ac:dyDescent="0.3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 x14ac:dyDescent="0.3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 x14ac:dyDescent="0.3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 x14ac:dyDescent="0.3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 x14ac:dyDescent="0.3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 x14ac:dyDescent="0.3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 x14ac:dyDescent="0.3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 x14ac:dyDescent="0.3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 x14ac:dyDescent="0.3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 x14ac:dyDescent="0.3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 x14ac:dyDescent="0.3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 x14ac:dyDescent="0.3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 x14ac:dyDescent="0.3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 x14ac:dyDescent="0.3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 x14ac:dyDescent="0.3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 x14ac:dyDescent="0.3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 x14ac:dyDescent="0.3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 x14ac:dyDescent="0.3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 x14ac:dyDescent="0.3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 x14ac:dyDescent="0.3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 x14ac:dyDescent="0.3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 x14ac:dyDescent="0.3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 x14ac:dyDescent="0.3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 x14ac:dyDescent="0.3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 x14ac:dyDescent="0.3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 x14ac:dyDescent="0.3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 x14ac:dyDescent="0.3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 x14ac:dyDescent="0.3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 x14ac:dyDescent="0.3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 x14ac:dyDescent="0.3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 x14ac:dyDescent="0.3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 x14ac:dyDescent="0.3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 x14ac:dyDescent="0.3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 x14ac:dyDescent="0.3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 x14ac:dyDescent="0.3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 x14ac:dyDescent="0.3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 x14ac:dyDescent="0.3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 x14ac:dyDescent="0.3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 x14ac:dyDescent="0.3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 x14ac:dyDescent="0.3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 x14ac:dyDescent="0.3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 x14ac:dyDescent="0.3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 x14ac:dyDescent="0.3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 x14ac:dyDescent="0.3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 x14ac:dyDescent="0.3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 x14ac:dyDescent="0.3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 x14ac:dyDescent="0.3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 x14ac:dyDescent="0.3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 x14ac:dyDescent="0.3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 x14ac:dyDescent="0.3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 x14ac:dyDescent="0.3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 x14ac:dyDescent="0.3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 x14ac:dyDescent="0.3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 x14ac:dyDescent="0.3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 x14ac:dyDescent="0.3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 x14ac:dyDescent="0.3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 x14ac:dyDescent="0.3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 x14ac:dyDescent="0.3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 x14ac:dyDescent="0.3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 x14ac:dyDescent="0.3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 x14ac:dyDescent="0.3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 x14ac:dyDescent="0.3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 x14ac:dyDescent="0.3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 x14ac:dyDescent="0.3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 x14ac:dyDescent="0.3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 x14ac:dyDescent="0.3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 x14ac:dyDescent="0.3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 x14ac:dyDescent="0.3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 x14ac:dyDescent="0.3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 x14ac:dyDescent="0.3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 x14ac:dyDescent="0.3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 x14ac:dyDescent="0.3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 x14ac:dyDescent="0.3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 x14ac:dyDescent="0.3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 x14ac:dyDescent="0.3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 x14ac:dyDescent="0.3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 x14ac:dyDescent="0.3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 x14ac:dyDescent="0.3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 x14ac:dyDescent="0.3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 x14ac:dyDescent="0.3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 x14ac:dyDescent="0.3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 x14ac:dyDescent="0.3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 x14ac:dyDescent="0.3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 x14ac:dyDescent="0.3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 x14ac:dyDescent="0.3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 x14ac:dyDescent="0.3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 x14ac:dyDescent="0.3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 x14ac:dyDescent="0.3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 x14ac:dyDescent="0.3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 x14ac:dyDescent="0.3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 x14ac:dyDescent="0.3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 x14ac:dyDescent="0.3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 x14ac:dyDescent="0.3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 x14ac:dyDescent="0.3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 x14ac:dyDescent="0.3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 x14ac:dyDescent="0.3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 x14ac:dyDescent="0.3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 x14ac:dyDescent="0.3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 x14ac:dyDescent="0.3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 x14ac:dyDescent="0.3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 x14ac:dyDescent="0.3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 x14ac:dyDescent="0.3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 x14ac:dyDescent="0.3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 x14ac:dyDescent="0.3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 x14ac:dyDescent="0.3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 x14ac:dyDescent="0.3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 x14ac:dyDescent="0.3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 x14ac:dyDescent="0.3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 x14ac:dyDescent="0.3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 x14ac:dyDescent="0.3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 x14ac:dyDescent="0.3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 x14ac:dyDescent="0.3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 x14ac:dyDescent="0.3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 x14ac:dyDescent="0.3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 x14ac:dyDescent="0.3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 x14ac:dyDescent="0.3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 x14ac:dyDescent="0.3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 x14ac:dyDescent="0.3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 x14ac:dyDescent="0.3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 x14ac:dyDescent="0.3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 x14ac:dyDescent="0.3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 x14ac:dyDescent="0.3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 x14ac:dyDescent="0.3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 x14ac:dyDescent="0.3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 x14ac:dyDescent="0.3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 x14ac:dyDescent="0.3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 x14ac:dyDescent="0.3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 x14ac:dyDescent="0.3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 x14ac:dyDescent="0.3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 x14ac:dyDescent="0.3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 x14ac:dyDescent="0.3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 x14ac:dyDescent="0.3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 x14ac:dyDescent="0.3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 x14ac:dyDescent="0.3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 x14ac:dyDescent="0.3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 x14ac:dyDescent="0.3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 x14ac:dyDescent="0.3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 x14ac:dyDescent="0.3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 x14ac:dyDescent="0.3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 x14ac:dyDescent="0.3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 x14ac:dyDescent="0.3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 x14ac:dyDescent="0.3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 x14ac:dyDescent="0.3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 x14ac:dyDescent="0.3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 x14ac:dyDescent="0.3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 x14ac:dyDescent="0.3">
      <c r="A998" s="1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 x14ac:dyDescent="0.3">
      <c r="A999" s="1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 x14ac:dyDescent="0.3">
      <c r="A1000" s="1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mergeCells count="6">
    <mergeCell ref="A34:A39"/>
    <mergeCell ref="A2:F2"/>
    <mergeCell ref="A8:A11"/>
    <mergeCell ref="A14:A16"/>
    <mergeCell ref="A18:A25"/>
    <mergeCell ref="A26:A33"/>
  </mergeCells>
  <conditionalFormatting sqref="C16:N16">
    <cfRule type="cellIs" dxfId="0" priority="1" operator="lessThanOrEqual">
      <formula>0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GASTOS Y AHORRO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2022-01-17T22:47:11Z</dcterms:created>
  <dcterms:modified xsi:type="dcterms:W3CDTF">2022-01-17T23:53:30Z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2058-11.2.0.10443</vt:lpwstr>
  </property>
  <property fmtid="{D5CDD505-2E9C-101B-9397-08002B2CF9AE}" pid="3" name="ICV">
    <vt:lpwstr>9B99942EE6A646CA88E092CF4DD7BDBA</vt:lpwstr>
  </property>
</Properties>
</file>